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bschenker-my.sharepoint.com/personal/tuyet-suong_nguyen_dbschenker_com/Documents/Desktop/The ST/"/>
    </mc:Choice>
  </mc:AlternateContent>
  <xr:revisionPtr revIDLastSave="59" documentId="8_{937082A4-D541-4C7D-816F-88DDD058F169}" xr6:coauthVersionLast="46" xr6:coauthVersionMax="46" xr10:uidLastSave="{B8366DB3-BAB2-4A99-8CE2-DC9D6BABA784}"/>
  <bookViews>
    <workbookView xWindow="-120" yWindow="-120" windowWidth="29040" windowHeight="15840" xr2:uid="{940375D6-1FA2-4522-A251-86C173872AFA}"/>
  </bookViews>
  <sheets>
    <sheet name="Sample-VN" sheetId="1" r:id="rId1"/>
    <sheet name="Sample-EN" sheetId="2" r:id="rId2"/>
  </sheets>
  <externalReferences>
    <externalReference r:id="rId3"/>
    <externalReference r:id="rId4"/>
    <externalReference r:id="rId5"/>
  </externalReferences>
  <definedNames>
    <definedName name="__tax1" localSheetId="1">#REF!</definedName>
    <definedName name="__tax1">#REF!</definedName>
    <definedName name="__tax2" localSheetId="1">#REF!</definedName>
    <definedName name="__tax2">#REF!</definedName>
    <definedName name="__tax3" localSheetId="1">#REF!</definedName>
    <definedName name="__tax3">#REF!</definedName>
    <definedName name="_Fill" hidden="1">#REF!</definedName>
    <definedName name="_tax1" localSheetId="1">#REF!</definedName>
    <definedName name="_tax1" localSheetId="0">#REF!</definedName>
    <definedName name="_tax2" localSheetId="1">#REF!</definedName>
    <definedName name="_tax2" localSheetId="0">#REF!</definedName>
    <definedName name="_tax3" localSheetId="1">#REF!</definedName>
    <definedName name="_tax3" localSheetId="0">#REF!</definedName>
    <definedName name="ALLOWANCE" localSheetId="1">#REF!</definedName>
    <definedName name="ALLOWANCE" localSheetId="0">#REF!</definedName>
    <definedName name="ALLOWANCE">#REF!</definedName>
    <definedName name="analysis" localSheetId="1">#REF!</definedName>
    <definedName name="analysis" localSheetId="0">#REF!</definedName>
    <definedName name="analysis">#REF!</definedName>
    <definedName name="B">20000000</definedName>
    <definedName name="baothai" localSheetId="1">#REF!</definedName>
    <definedName name="baothai" localSheetId="0">#REF!</definedName>
    <definedName name="baothai">#REF!</definedName>
    <definedName name="BASIC" localSheetId="1">#REF!</definedName>
    <definedName name="BASIC" localSheetId="0">#REF!</definedName>
    <definedName name="BASIC">#REF!</definedName>
    <definedName name="BONUS" localSheetId="1">#REF!</definedName>
    <definedName name="BONUS" localSheetId="0">#REF!</definedName>
    <definedName name="BONUS">#REF!</definedName>
    <definedName name="chau" localSheetId="1">#REF!</definedName>
    <definedName name="chau" localSheetId="0">#REF!</definedName>
    <definedName name="chau">#REF!</definedName>
    <definedName name="chaunho" localSheetId="1">#REF!</definedName>
    <definedName name="chaunho" localSheetId="0">#REF!</definedName>
    <definedName name="chaunho">#REF!</definedName>
    <definedName name="D">50000000</definedName>
    <definedName name="Days_of_month">#REF!</definedName>
    <definedName name="doan" localSheetId="1">#REF!</definedName>
    <definedName name="doan" localSheetId="0">#REF!</definedName>
    <definedName name="doan">#REF!</definedName>
    <definedName name="E">80000000</definedName>
    <definedName name="F">120000000</definedName>
    <definedName name="gaden" localSheetId="1">#REF!</definedName>
    <definedName name="gaden" localSheetId="0">#REF!</definedName>
    <definedName name="gaden">#REF!</definedName>
    <definedName name="gtxl">#REF!</definedName>
    <definedName name="hai" localSheetId="1">#REF!</definedName>
    <definedName name="hai" localSheetId="0">#REF!</definedName>
    <definedName name="hai">#REF!</definedName>
    <definedName name="hoai" localSheetId="1">#REF!</definedName>
    <definedName name="hoai" localSheetId="0">#REF!</definedName>
    <definedName name="hoai">#REF!</definedName>
    <definedName name="hung" localSheetId="1">#REF!</definedName>
    <definedName name="hung" localSheetId="0">#REF!</definedName>
    <definedName name="hung">#REF!</definedName>
    <definedName name="khanh" localSheetId="1">#REF!</definedName>
    <definedName name="khanh" localSheetId="0">#REF!</definedName>
    <definedName name="khanh">#REF!</definedName>
    <definedName name="khoa" localSheetId="1">#REF!</definedName>
    <definedName name="khoa" localSheetId="0">#REF!</definedName>
    <definedName name="khoa">#REF!</definedName>
    <definedName name="khoan">#REF!</definedName>
    <definedName name="LUONG" localSheetId="1">#REF!</definedName>
    <definedName name="LUONG" localSheetId="0">#REF!</definedName>
    <definedName name="LUONG">#REF!</definedName>
    <definedName name="LUONG13">'[1]13TH'!$A:$B</definedName>
    <definedName name="mh" localSheetId="1">#REF!</definedName>
    <definedName name="mh" localSheetId="0">#REF!</definedName>
    <definedName name="mh">#REF!</definedName>
    <definedName name="nguyen" localSheetId="1">#REF!</definedName>
    <definedName name="nguyen" localSheetId="0">#REF!</definedName>
    <definedName name="nguyen">#REF!</definedName>
    <definedName name="nhi" localSheetId="1">#REF!</definedName>
    <definedName name="nhi" localSheetId="0">#REF!</definedName>
    <definedName name="nhi">#REF!</definedName>
    <definedName name="NOISUY">[2]TRBANG!$A:$M</definedName>
    <definedName name="phong" localSheetId="1">#REF!</definedName>
    <definedName name="phong" localSheetId="0">#REF!</definedName>
    <definedName name="phong">#REF!</definedName>
    <definedName name="_xlnm.Print_Area" localSheetId="1">'Sample-EN'!$A$1:$E$42</definedName>
    <definedName name="_xlnm.Print_Area" localSheetId="0">'Sample-VN'!$A$1:$G$45</definedName>
    <definedName name="rate">[3]Sheet2!$C$12</definedName>
    <definedName name="tax" localSheetId="1">#REF!</definedName>
    <definedName name="tax" localSheetId="0">#REF!</definedName>
    <definedName name="tax">#REF!</definedName>
    <definedName name="taxn" localSheetId="1">#REF!</definedName>
    <definedName name="taxn" localSheetId="0">#REF!</definedName>
    <definedName name="taxn">#REF!</definedName>
    <definedName name="thanh" localSheetId="1">#REF!</definedName>
    <definedName name="thanh" localSheetId="0">#REF!</definedName>
    <definedName name="thanh">#REF!</definedName>
    <definedName name="thu" localSheetId="1">#REF!</definedName>
    <definedName name="thu" localSheetId="0">#REF!</definedName>
    <definedName name="thu">#REF!</definedName>
    <definedName name="Thuong" localSheetId="1">#REF!</definedName>
    <definedName name="Thuong" localSheetId="0">#REF!</definedName>
    <definedName name="Thuong">#REF!</definedName>
    <definedName name="tong" localSheetId="1">#REF!</definedName>
    <definedName name="tong" localSheetId="0">#REF!</definedName>
    <definedName name="tong">#REF!</definedName>
    <definedName name="trinh" localSheetId="1">#REF!</definedName>
    <definedName name="trinh" localSheetId="0">#REF!</definedName>
    <definedName name="trinh">#REF!</definedName>
    <definedName name="TROCAP" localSheetId="1">#REF!</definedName>
    <definedName name="TROCAP" localSheetId="0">#REF!</definedName>
    <definedName name="TROCAP">#REF!</definedName>
    <definedName name="truong" localSheetId="1">#REF!</definedName>
    <definedName name="truong" localSheetId="0">#REF!</definedName>
    <definedName name="truong">#REF!</definedName>
    <definedName name="truongCW" localSheetId="1">#REF!</definedName>
    <definedName name="truongCW" localSheetId="0">#REF!</definedName>
    <definedName name="truongCW">#REF!</definedName>
    <definedName name="tu" localSheetId="1">#REF!</definedName>
    <definedName name="tu" localSheetId="0">#REF!</definedName>
    <definedName name="tu">#REF!</definedName>
    <definedName name="tyle">#REF!</definedName>
    <definedName name="uyen" localSheetId="1">#REF!</definedName>
    <definedName name="uyen" localSheetId="0">#REF!</definedName>
    <definedName name="uyen">#REF!</definedName>
    <definedName name="vinh" localSheetId="1">#REF!</definedName>
    <definedName name="vinh" localSheetId="0">#REF!</definedName>
    <definedName name="vin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E22" i="2"/>
  <c r="E21" i="2"/>
  <c r="E20" i="2"/>
  <c r="E17" i="2"/>
  <c r="E26" i="2" l="1"/>
  <c r="E34" i="2" s="1"/>
  <c r="E35" i="2" l="1"/>
  <c r="E33" i="2"/>
  <c r="E36" i="2"/>
  <c r="E32" i="2"/>
  <c r="E31" i="2"/>
  <c r="E30" i="2"/>
  <c r="E38" i="2" l="1"/>
  <c r="E41" i="2" s="1"/>
  <c r="F33" i="1"/>
  <c r="F32" i="1"/>
  <c r="F31" i="1"/>
  <c r="F25" i="1"/>
  <c r="F23" i="1"/>
  <c r="F22" i="1"/>
  <c r="F21" i="1"/>
  <c r="F18" i="1"/>
  <c r="F27" i="1" s="1"/>
  <c r="F35" i="1" l="1"/>
  <c r="F37" i="1"/>
  <c r="F34" i="1"/>
  <c r="F36" i="1"/>
  <c r="F39" i="1" l="1"/>
  <c r="F42" i="1" s="1"/>
</calcChain>
</file>

<file path=xl/sharedStrings.xml><?xml version="1.0" encoding="utf-8"?>
<sst xmlns="http://schemas.openxmlformats.org/spreadsheetml/2006/main" count="66" uniqueCount="58">
  <si>
    <t xml:space="preserve">THE SHARING TOWN </t>
  </si>
  <si>
    <t xml:space="preserve">Tên Nhân Viên : </t>
  </si>
  <si>
    <t>Chức danh:</t>
  </si>
  <si>
    <t>Trưởng phòng</t>
  </si>
  <si>
    <t>Phòng ban:</t>
  </si>
  <si>
    <t>Bán hàng</t>
  </si>
  <si>
    <t>Số người phụ thuộc</t>
  </si>
  <si>
    <t>Thông tin hàng tháng</t>
  </si>
  <si>
    <t>VNĐ</t>
  </si>
  <si>
    <t>Thông tin thu nhập</t>
  </si>
  <si>
    <t>Lương trên hợp đồng lao động</t>
  </si>
  <si>
    <t>Trợ cấp điện thoại bằng tiền (Không chịu thuế)</t>
  </si>
  <si>
    <t>Thưởng doanh số</t>
  </si>
  <si>
    <t>Khoản khác</t>
  </si>
  <si>
    <t>Tổng thu nhập chịu thuế</t>
  </si>
  <si>
    <t>Các khoản giảm trừ</t>
  </si>
  <si>
    <t>=</t>
  </si>
  <si>
    <t>Bảo hiểm xã hội (8%)</t>
  </si>
  <si>
    <t>Bảo hiểm y tế (1.5%)</t>
  </si>
  <si>
    <t>Bảo hiểm thất nghiệp (1.0%)</t>
  </si>
  <si>
    <t>Giảm trừ bản thân (cho mục đích tính thuế TNCN)</t>
  </si>
  <si>
    <t>Giảm trừ người phụ thuộc (cho mục đích tính thuế TNCN)</t>
  </si>
  <si>
    <t>Thu nhập tính thuế</t>
  </si>
  <si>
    <t>Thuế suất</t>
  </si>
  <si>
    <t>Ngưỡng thu nhập</t>
  </si>
  <si>
    <t>Thuế TNCN</t>
  </si>
  <si>
    <t>VND</t>
  </si>
  <si>
    <t>Above 80,000,000</t>
  </si>
  <si>
    <t>Thuế Thu Nhập Cá Nhân Hàng Tháng</t>
  </si>
  <si>
    <t>Số Tiền Thực Nhận Hàng Tháng</t>
  </si>
  <si>
    <t xml:space="preserve">Employee Name : </t>
  </si>
  <si>
    <t>Position:</t>
  </si>
  <si>
    <t>Manager</t>
  </si>
  <si>
    <t>Department:</t>
  </si>
  <si>
    <t>Marketing</t>
  </si>
  <si>
    <t>Number of dependents</t>
  </si>
  <si>
    <t>Monthly Information</t>
  </si>
  <si>
    <t>Earnings</t>
  </si>
  <si>
    <t>Gross salary</t>
  </si>
  <si>
    <t>Telephone Allowance (Non-Taxable)</t>
  </si>
  <si>
    <t>Bonus</t>
  </si>
  <si>
    <t>Others</t>
  </si>
  <si>
    <t>Total taxable income</t>
  </si>
  <si>
    <t>Deduction</t>
  </si>
  <si>
    <t>Social insurance payable (8%)</t>
  </si>
  <si>
    <t>Health insurance payable (1.5%)</t>
  </si>
  <si>
    <t>Unemployment insurance payable (1.0%)</t>
  </si>
  <si>
    <t>Self deduction (for tax calculation purpose only)</t>
  </si>
  <si>
    <t>Family relief (for tax calculation purpose only)</t>
  </si>
  <si>
    <t>Tax base</t>
  </si>
  <si>
    <t>Tax band</t>
  </si>
  <si>
    <t>Threshold</t>
  </si>
  <si>
    <t>Personal Income Tax</t>
  </si>
  <si>
    <t>Monthly personal income tax</t>
  </si>
  <si>
    <t>Monthly net take home pay</t>
  </si>
  <si>
    <t>Nguyễn Như A</t>
  </si>
  <si>
    <t>PHIẾU LƯƠNG THÁNG 7 NĂM 2021</t>
  </si>
  <si>
    <t>Payslip for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</si>
</sst>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Geneva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D1A29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BFBC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0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1"/>
    <xf numFmtId="0" fontId="2" fillId="3" borderId="0" xfId="1" applyFont="1" applyFill="1" applyAlignment="1">
      <alignment horizontal="center" vertical="center"/>
    </xf>
    <xf numFmtId="0" fontId="3" fillId="4" borderId="0" xfId="1" applyFont="1" applyFill="1"/>
    <xf numFmtId="0" fontId="1" fillId="4" borderId="0" xfId="2" applyFont="1" applyFill="1" applyProtection="1">
      <protection locked="0"/>
    </xf>
    <xf numFmtId="3" fontId="5" fillId="4" borderId="0" xfId="2" applyNumberFormat="1" applyFont="1" applyFill="1" applyAlignment="1">
      <alignment horizontal="right"/>
    </xf>
    <xf numFmtId="0" fontId="1" fillId="3" borderId="0" xfId="2" applyFont="1" applyFill="1" applyProtection="1">
      <protection locked="0"/>
    </xf>
    <xf numFmtId="17" fontId="6" fillId="3" borderId="0" xfId="1" quotePrefix="1" applyNumberFormat="1" applyFont="1" applyFill="1" applyAlignment="1">
      <alignment horizontal="right"/>
    </xf>
    <xf numFmtId="0" fontId="3" fillId="4" borderId="0" xfId="2" applyFont="1" applyFill="1"/>
    <xf numFmtId="40" fontId="7" fillId="4" borderId="0" xfId="1" applyNumberFormat="1" applyFont="1" applyFill="1"/>
    <xf numFmtId="0" fontId="1" fillId="3" borderId="0" xfId="2" applyFont="1" applyFill="1" applyAlignment="1">
      <alignment horizontal="right"/>
    </xf>
    <xf numFmtId="17" fontId="7" fillId="3" borderId="0" xfId="1" applyNumberFormat="1" applyFont="1" applyFill="1" applyAlignment="1">
      <alignment horizontal="right"/>
    </xf>
    <xf numFmtId="0" fontId="3" fillId="4" borderId="0" xfId="2" applyFont="1" applyFill="1" applyProtection="1">
      <protection locked="0"/>
    </xf>
    <xf numFmtId="0" fontId="1" fillId="4" borderId="0" xfId="1" applyFill="1"/>
    <xf numFmtId="3" fontId="1" fillId="3" borderId="0" xfId="2" applyNumberFormat="1" applyFont="1" applyFill="1" applyProtection="1">
      <protection locked="0"/>
    </xf>
    <xf numFmtId="0" fontId="8" fillId="3" borderId="0" xfId="1" applyFont="1" applyFill="1" applyAlignment="1">
      <alignment horizontal="right"/>
    </xf>
    <xf numFmtId="0" fontId="1" fillId="3" borderId="0" xfId="1" applyFill="1"/>
    <xf numFmtId="164" fontId="9" fillId="3" borderId="0" xfId="3" applyNumberFormat="1" applyFont="1" applyFill="1" applyAlignment="1">
      <alignment horizontal="right"/>
    </xf>
    <xf numFmtId="10" fontId="1" fillId="3" borderId="0" xfId="2" applyNumberFormat="1" applyFont="1" applyFill="1" applyAlignment="1" applyProtection="1">
      <alignment horizontal="center"/>
      <protection locked="0"/>
    </xf>
    <xf numFmtId="4" fontId="7" fillId="4" borderId="1" xfId="2" applyNumberFormat="1" applyFont="1" applyFill="1" applyBorder="1" applyAlignment="1" applyProtection="1">
      <alignment horizontal="right"/>
      <protection locked="0"/>
    </xf>
    <xf numFmtId="3" fontId="7" fillId="3" borderId="0" xfId="2" applyNumberFormat="1" applyFont="1" applyFill="1" applyAlignment="1" applyProtection="1">
      <alignment horizontal="center"/>
      <protection locked="0"/>
    </xf>
    <xf numFmtId="4" fontId="7" fillId="3" borderId="2" xfId="2" applyNumberFormat="1" applyFont="1" applyFill="1" applyBorder="1" applyAlignment="1" applyProtection="1">
      <alignment horizontal="right"/>
      <protection locked="0"/>
    </xf>
    <xf numFmtId="0" fontId="7" fillId="2" borderId="0" xfId="1" applyFont="1" applyFill="1"/>
    <xf numFmtId="0" fontId="1" fillId="2" borderId="0" xfId="1" applyFill="1"/>
    <xf numFmtId="15" fontId="1" fillId="2" borderId="0" xfId="2" applyNumberFormat="1" applyFont="1" applyFill="1" applyAlignment="1" applyProtection="1">
      <alignment horizontal="center"/>
      <protection locked="0"/>
    </xf>
    <xf numFmtId="4" fontId="1" fillId="3" borderId="3" xfId="2" applyNumberFormat="1" applyFont="1" applyFill="1" applyBorder="1" applyAlignment="1" applyProtection="1">
      <alignment horizontal="right"/>
      <protection locked="0"/>
    </xf>
    <xf numFmtId="0" fontId="1" fillId="3" borderId="0" xfId="2" applyFont="1" applyFill="1"/>
    <xf numFmtId="12" fontId="1" fillId="3" borderId="0" xfId="2" applyNumberFormat="1" applyFont="1" applyFill="1" applyProtection="1">
      <protection locked="0"/>
    </xf>
    <xf numFmtId="41" fontId="1" fillId="3" borderId="3" xfId="2" applyNumberFormat="1" applyFont="1" applyFill="1" applyBorder="1" applyAlignment="1" applyProtection="1">
      <alignment horizontal="right"/>
      <protection hidden="1"/>
    </xf>
    <xf numFmtId="0" fontId="7" fillId="3" borderId="0" xfId="2" applyFont="1" applyFill="1" applyProtection="1">
      <protection locked="0"/>
    </xf>
    <xf numFmtId="4" fontId="1" fillId="3" borderId="0" xfId="2" applyNumberFormat="1" applyFont="1" applyFill="1" applyAlignment="1" applyProtection="1">
      <alignment horizontal="center"/>
      <protection locked="0"/>
    </xf>
    <xf numFmtId="41" fontId="1" fillId="3" borderId="2" xfId="2" applyNumberFormat="1" applyFont="1" applyFill="1" applyBorder="1" applyAlignment="1" applyProtection="1">
      <alignment horizontal="right"/>
      <protection locked="0"/>
    </xf>
    <xf numFmtId="0" fontId="7" fillId="2" borderId="0" xfId="2" applyFont="1" applyFill="1" applyAlignment="1">
      <alignment horizontal="left"/>
    </xf>
    <xf numFmtId="0" fontId="1" fillId="2" borderId="0" xfId="2" applyFont="1" applyFill="1" applyAlignment="1" applyProtection="1">
      <alignment horizontal="left"/>
      <protection locked="0"/>
    </xf>
    <xf numFmtId="4" fontId="1" fillId="2" borderId="0" xfId="2" applyNumberFormat="1" applyFont="1" applyFill="1" applyAlignment="1">
      <alignment horizontal="center"/>
    </xf>
    <xf numFmtId="41" fontId="7" fillId="4" borderId="3" xfId="2" applyNumberFormat="1" applyFont="1" applyFill="1" applyBorder="1" applyAlignment="1" applyProtection="1">
      <alignment horizontal="right"/>
      <protection hidden="1"/>
    </xf>
    <xf numFmtId="41" fontId="7" fillId="0" borderId="0" xfId="2" applyNumberFormat="1" applyFont="1" applyAlignment="1" applyProtection="1">
      <alignment horizontal="right"/>
      <protection hidden="1"/>
    </xf>
    <xf numFmtId="0" fontId="7" fillId="3" borderId="0" xfId="2" applyFont="1" applyFill="1" applyAlignment="1">
      <alignment horizontal="left"/>
    </xf>
    <xf numFmtId="0" fontId="1" fillId="3" borderId="0" xfId="2" applyFont="1" applyFill="1" applyAlignment="1" applyProtection="1">
      <alignment horizontal="left"/>
      <protection locked="0"/>
    </xf>
    <xf numFmtId="4" fontId="1" fillId="3" borderId="0" xfId="2" applyNumberFormat="1" applyFont="1" applyFill="1" applyAlignment="1">
      <alignment horizontal="center"/>
    </xf>
    <xf numFmtId="41" fontId="7" fillId="3" borderId="3" xfId="2" applyNumberFormat="1" applyFont="1" applyFill="1" applyBorder="1" applyAlignment="1" applyProtection="1">
      <alignment horizontal="right"/>
      <protection hidden="1"/>
    </xf>
    <xf numFmtId="0" fontId="7" fillId="2" borderId="0" xfId="2" applyFont="1" applyFill="1" applyAlignment="1" applyProtection="1">
      <alignment horizontal="left"/>
      <protection locked="0"/>
    </xf>
    <xf numFmtId="4" fontId="1" fillId="2" borderId="0" xfId="2" applyNumberFormat="1" applyFont="1" applyFill="1" applyAlignment="1" applyProtection="1">
      <alignment horizontal="center"/>
      <protection locked="0"/>
    </xf>
    <xf numFmtId="3" fontId="1" fillId="3" borderId="3" xfId="2" applyNumberFormat="1" applyFont="1" applyFill="1" applyBorder="1" applyAlignment="1" applyProtection="1">
      <alignment horizontal="fill"/>
      <protection hidden="1"/>
    </xf>
    <xf numFmtId="0" fontId="1" fillId="3" borderId="0" xfId="2" applyFont="1" applyFill="1" applyAlignment="1">
      <alignment horizontal="left"/>
    </xf>
    <xf numFmtId="0" fontId="7" fillId="3" borderId="0" xfId="2" applyFont="1" applyFill="1" applyAlignment="1" applyProtection="1">
      <alignment horizontal="left"/>
      <protection locked="0"/>
    </xf>
    <xf numFmtId="41" fontId="1" fillId="3" borderId="3" xfId="2" applyNumberFormat="1" applyFont="1" applyFill="1" applyBorder="1" applyAlignment="1" applyProtection="1">
      <alignment horizontal="right"/>
      <protection locked="0"/>
    </xf>
    <xf numFmtId="0" fontId="7" fillId="2" borderId="0" xfId="2" applyFont="1" applyFill="1" applyAlignment="1">
      <alignment vertical="center"/>
    </xf>
    <xf numFmtId="0" fontId="7" fillId="2" borderId="0" xfId="2" applyFont="1" applyFill="1" applyAlignment="1" applyProtection="1">
      <alignment vertical="center"/>
      <protection locked="0"/>
    </xf>
    <xf numFmtId="3" fontId="8" fillId="3" borderId="0" xfId="2" applyNumberFormat="1" applyFont="1" applyFill="1" applyAlignment="1" applyProtection="1">
      <alignment vertical="center"/>
      <protection locked="0"/>
    </xf>
    <xf numFmtId="10" fontId="8" fillId="3" borderId="0" xfId="2" applyNumberFormat="1" applyFont="1" applyFill="1" applyAlignment="1" applyProtection="1">
      <alignment vertical="center"/>
      <protection locked="0"/>
    </xf>
    <xf numFmtId="10" fontId="8" fillId="3" borderId="0" xfId="2" applyNumberFormat="1" applyFont="1" applyFill="1" applyProtection="1">
      <protection locked="0"/>
    </xf>
    <xf numFmtId="3" fontId="8" fillId="3" borderId="0" xfId="2" applyNumberFormat="1" applyFont="1" applyFill="1" applyProtection="1">
      <protection locked="0"/>
    </xf>
    <xf numFmtId="4" fontId="1" fillId="3" borderId="3" xfId="2" applyNumberFormat="1" applyFont="1" applyFill="1" applyBorder="1" applyAlignment="1" applyProtection="1">
      <alignment horizontal="fill"/>
      <protection hidden="1"/>
    </xf>
    <xf numFmtId="3" fontId="1" fillId="0" borderId="0" xfId="1" applyNumberFormat="1"/>
    <xf numFmtId="0" fontId="1" fillId="3" borderId="0" xfId="2" applyFont="1" applyFill="1" applyAlignment="1" applyProtection="1">
      <alignment vertical="center"/>
      <protection locked="0"/>
    </xf>
    <xf numFmtId="0" fontId="1" fillId="4" borderId="1" xfId="2" applyFont="1" applyFill="1" applyBorder="1" applyAlignment="1" applyProtection="1">
      <alignment horizontal="center" vertical="center"/>
      <protection locked="0"/>
    </xf>
    <xf numFmtId="3" fontId="1" fillId="4" borderId="1" xfId="2" applyNumberFormat="1" applyFont="1" applyFill="1" applyBorder="1" applyAlignment="1" applyProtection="1">
      <alignment horizontal="center" vertical="center"/>
      <protection locked="0"/>
    </xf>
    <xf numFmtId="10" fontId="1" fillId="3" borderId="4" xfId="4" applyNumberFormat="1" applyFont="1" applyFill="1" applyBorder="1" applyAlignment="1" applyProtection="1">
      <alignment horizontal="center"/>
      <protection locked="0"/>
    </xf>
    <xf numFmtId="3" fontId="7" fillId="3" borderId="4" xfId="4" applyNumberFormat="1" applyFont="1" applyFill="1" applyBorder="1" applyAlignment="1" applyProtection="1">
      <alignment horizontal="right"/>
      <protection locked="0"/>
    </xf>
    <xf numFmtId="4" fontId="1" fillId="3" borderId="4" xfId="4" applyNumberFormat="1" applyFont="1" applyFill="1" applyBorder="1" applyAlignment="1" applyProtection="1">
      <alignment horizontal="right"/>
      <protection hidden="1"/>
    </xf>
    <xf numFmtId="9" fontId="1" fillId="3" borderId="3" xfId="4" applyNumberFormat="1" applyFont="1" applyFill="1" applyBorder="1" applyAlignment="1" applyProtection="1">
      <alignment horizontal="center"/>
      <protection locked="0"/>
    </xf>
    <xf numFmtId="3" fontId="1" fillId="3" borderId="3" xfId="4" applyNumberFormat="1" applyFont="1" applyFill="1" applyBorder="1" applyProtection="1">
      <protection locked="0"/>
    </xf>
    <xf numFmtId="3" fontId="1" fillId="3" borderId="5" xfId="4" applyNumberFormat="1" applyFont="1" applyFill="1" applyBorder="1" applyAlignment="1" applyProtection="1">
      <alignment horizontal="right"/>
      <protection locked="0"/>
    </xf>
    <xf numFmtId="41" fontId="1" fillId="0" borderId="0" xfId="1" applyNumberFormat="1"/>
    <xf numFmtId="43" fontId="1" fillId="0" borderId="0" xfId="3" applyFont="1"/>
    <xf numFmtId="9" fontId="1" fillId="3" borderId="2" xfId="4" applyNumberFormat="1" applyFont="1" applyFill="1" applyBorder="1" applyAlignment="1" applyProtection="1">
      <alignment horizontal="center"/>
      <protection locked="0"/>
    </xf>
    <xf numFmtId="3" fontId="1" fillId="3" borderId="6" xfId="4" applyNumberFormat="1" applyFont="1" applyFill="1" applyBorder="1" applyAlignment="1" applyProtection="1">
      <alignment horizontal="right"/>
      <protection locked="0"/>
    </xf>
    <xf numFmtId="10" fontId="1" fillId="3" borderId="0" xfId="4" applyNumberFormat="1" applyFont="1" applyFill="1" applyAlignment="1" applyProtection="1">
      <alignment horizontal="center"/>
      <protection locked="0"/>
    </xf>
    <xf numFmtId="3" fontId="1" fillId="3" borderId="0" xfId="4" applyNumberFormat="1" applyFont="1" applyFill="1" applyProtection="1">
      <protection locked="0"/>
    </xf>
    <xf numFmtId="4" fontId="1" fillId="3" borderId="7" xfId="4" applyNumberFormat="1" applyFont="1" applyFill="1" applyBorder="1" applyAlignment="1" applyProtection="1">
      <alignment horizontal="right"/>
      <protection hidden="1"/>
    </xf>
    <xf numFmtId="0" fontId="7" fillId="2" borderId="0" xfId="2" applyFont="1" applyFill="1" applyProtection="1">
      <protection locked="0"/>
    </xf>
    <xf numFmtId="10" fontId="1" fillId="2" borderId="0" xfId="2" applyNumberFormat="1" applyFont="1" applyFill="1" applyAlignment="1" applyProtection="1">
      <alignment horizontal="center"/>
      <protection locked="0"/>
    </xf>
    <xf numFmtId="41" fontId="7" fillId="4" borderId="1" xfId="2" applyNumberFormat="1" applyFont="1" applyFill="1" applyBorder="1" applyAlignment="1" applyProtection="1">
      <alignment horizontal="right"/>
      <protection hidden="1"/>
    </xf>
    <xf numFmtId="3" fontId="7" fillId="3" borderId="0" xfId="2" applyNumberFormat="1" applyFont="1" applyFill="1" applyAlignment="1" applyProtection="1">
      <alignment horizontal="right"/>
      <protection hidden="1"/>
    </xf>
    <xf numFmtId="3" fontId="1" fillId="3" borderId="8" xfId="2" applyNumberFormat="1" applyFont="1" applyFill="1" applyBorder="1" applyAlignment="1" applyProtection="1">
      <alignment horizontal="right"/>
      <protection hidden="1"/>
    </xf>
    <xf numFmtId="41" fontId="7" fillId="2" borderId="1" xfId="2" applyNumberFormat="1" applyFont="1" applyFill="1" applyBorder="1" applyAlignment="1" applyProtection="1">
      <alignment horizontal="right"/>
      <protection hidden="1"/>
    </xf>
    <xf numFmtId="0" fontId="8" fillId="3" borderId="8" xfId="2" applyFont="1" applyFill="1" applyBorder="1" applyProtection="1">
      <protection locked="0"/>
    </xf>
    <xf numFmtId="0" fontId="1" fillId="3" borderId="8" xfId="2" applyFont="1" applyFill="1" applyBorder="1" applyProtection="1">
      <protection locked="0"/>
    </xf>
    <xf numFmtId="10" fontId="1" fillId="3" borderId="8" xfId="2" applyNumberFormat="1" applyFont="1" applyFill="1" applyBorder="1" applyAlignment="1" applyProtection="1">
      <alignment horizontal="center"/>
      <protection locked="0"/>
    </xf>
    <xf numFmtId="3" fontId="1" fillId="3" borderId="8" xfId="2" applyNumberFormat="1" applyFont="1" applyFill="1" applyBorder="1" applyProtection="1">
      <protection locked="0"/>
    </xf>
    <xf numFmtId="3" fontId="1" fillId="3" borderId="8" xfId="1" applyNumberFormat="1" applyFill="1" applyBorder="1"/>
    <xf numFmtId="0" fontId="7" fillId="3" borderId="0" xfId="2" applyFont="1" applyFill="1" applyAlignment="1" applyProtection="1">
      <alignment horizontal="centerContinuous"/>
      <protection locked="0"/>
    </xf>
    <xf numFmtId="0" fontId="1" fillId="0" borderId="0" xfId="5" applyFont="1"/>
    <xf numFmtId="0" fontId="2" fillId="3" borderId="0" xfId="5" applyFont="1" applyFill="1" applyAlignment="1">
      <alignment horizontal="center" vertical="center"/>
    </xf>
    <xf numFmtId="0" fontId="3" fillId="4" borderId="0" xfId="5" applyFont="1" applyFill="1"/>
    <xf numFmtId="17" fontId="6" fillId="3" borderId="0" xfId="5" quotePrefix="1" applyNumberFormat="1" applyFont="1" applyFill="1" applyAlignment="1">
      <alignment horizontal="right"/>
    </xf>
    <xf numFmtId="40" fontId="7" fillId="4" borderId="0" xfId="5" applyNumberFormat="1" applyFont="1" applyFill="1"/>
    <xf numFmtId="17" fontId="7" fillId="3" borderId="0" xfId="5" applyNumberFormat="1" applyFont="1" applyFill="1" applyAlignment="1">
      <alignment horizontal="right"/>
    </xf>
    <xf numFmtId="0" fontId="1" fillId="4" borderId="0" xfId="5" applyFont="1" applyFill="1"/>
    <xf numFmtId="0" fontId="8" fillId="3" borderId="0" xfId="5" applyFont="1" applyFill="1" applyAlignment="1">
      <alignment horizontal="right"/>
    </xf>
    <xf numFmtId="0" fontId="1" fillId="3" borderId="0" xfId="5" applyFont="1" applyFill="1"/>
    <xf numFmtId="164" fontId="9" fillId="3" borderId="0" xfId="6" applyNumberFormat="1" applyFont="1" applyFill="1" applyAlignment="1">
      <alignment horizontal="right"/>
    </xf>
    <xf numFmtId="0" fontId="7" fillId="2" borderId="0" xfId="5" applyFont="1" applyFill="1"/>
    <xf numFmtId="0" fontId="1" fillId="2" borderId="0" xfId="5" applyFont="1" applyFill="1"/>
    <xf numFmtId="3" fontId="1" fillId="0" borderId="0" xfId="5" applyNumberFormat="1" applyFont="1"/>
    <xf numFmtId="41" fontId="1" fillId="0" borderId="0" xfId="5" applyNumberFormat="1" applyFont="1"/>
    <xf numFmtId="43" fontId="1" fillId="0" borderId="0" xfId="6" applyFont="1"/>
    <xf numFmtId="3" fontId="1" fillId="3" borderId="8" xfId="5" applyNumberFormat="1" applyFont="1" applyFill="1" applyBorder="1"/>
    <xf numFmtId="3" fontId="1" fillId="3" borderId="0" xfId="1" applyNumberFormat="1" applyFill="1"/>
    <xf numFmtId="41" fontId="1" fillId="3" borderId="0" xfId="1" applyNumberFormat="1" applyFill="1"/>
    <xf numFmtId="0" fontId="8" fillId="3" borderId="0" xfId="2" applyFont="1" applyFill="1" applyBorder="1" applyProtection="1">
      <protection locked="0"/>
    </xf>
    <xf numFmtId="0" fontId="1" fillId="3" borderId="0" xfId="2" applyFont="1" applyFill="1" applyBorder="1" applyProtection="1">
      <protection locked="0"/>
    </xf>
    <xf numFmtId="10" fontId="1" fillId="3" borderId="0" xfId="2" applyNumberFormat="1" applyFont="1" applyFill="1" applyBorder="1" applyAlignment="1" applyProtection="1">
      <alignment horizontal="center"/>
      <protection locked="0"/>
    </xf>
    <xf numFmtId="3" fontId="1" fillId="3" borderId="0" xfId="2" applyNumberFormat="1" applyFont="1" applyFill="1" applyBorder="1" applyProtection="1">
      <protection locked="0"/>
    </xf>
    <xf numFmtId="3" fontId="1" fillId="3" borderId="0" xfId="1" applyNumberFormat="1" applyFill="1" applyBorder="1"/>
    <xf numFmtId="0" fontId="9" fillId="5" borderId="0" xfId="1" applyFont="1" applyFill="1" applyAlignment="1">
      <alignment horizontal="right"/>
    </xf>
    <xf numFmtId="41" fontId="1" fillId="5" borderId="3" xfId="2" applyNumberFormat="1" applyFont="1" applyFill="1" applyBorder="1" applyAlignment="1" applyProtection="1">
      <alignment horizontal="right"/>
      <protection hidden="1"/>
    </xf>
    <xf numFmtId="41" fontId="1" fillId="5" borderId="2" xfId="2" applyNumberFormat="1" applyFont="1" applyFill="1" applyBorder="1" applyAlignment="1" applyProtection="1">
      <alignment horizontal="right"/>
      <protection locked="0"/>
    </xf>
    <xf numFmtId="0" fontId="9" fillId="5" borderId="0" xfId="5" applyFont="1" applyFill="1" applyAlignment="1">
      <alignment horizontal="right"/>
    </xf>
    <xf numFmtId="40" fontId="7" fillId="5" borderId="0" xfId="1" applyNumberFormat="1" applyFont="1" applyFill="1" applyAlignment="1">
      <alignment horizontal="right"/>
    </xf>
    <xf numFmtId="10" fontId="1" fillId="5" borderId="0" xfId="2" applyNumberFormat="1" applyFont="1" applyFill="1" applyAlignment="1" applyProtection="1">
      <alignment horizontal="right"/>
      <protection locked="0"/>
    </xf>
    <xf numFmtId="0" fontId="5" fillId="2" borderId="0" xfId="1" applyFont="1" applyFill="1" applyAlignment="1">
      <alignment horizontal="center" vertical="center"/>
    </xf>
    <xf numFmtId="0" fontId="5" fillId="2" borderId="0" xfId="5" applyFont="1" applyFill="1" applyAlignment="1">
      <alignment horizontal="center" vertical="center"/>
    </xf>
  </cellXfs>
  <cellStyles count="7">
    <cellStyle name="Comma 2" xfId="3" xr:uid="{2368A6BB-9CF2-487E-9CD2-69EA6CD566D5}"/>
    <cellStyle name="Comma 2 2" xfId="6" xr:uid="{9CC2724F-279E-4461-A9B1-79F400902EAB}"/>
    <cellStyle name="Normal" xfId="0" builtinId="0"/>
    <cellStyle name="Normal 2" xfId="1" xr:uid="{1295A9F8-1AB4-42D2-A8ED-27F887328EBA}"/>
    <cellStyle name="Normal 2 2" xfId="5" xr:uid="{BC375C35-5306-4B83-B1B2-C6A765C300C8}"/>
    <cellStyle name="Normal_New PaySlip_1" xfId="4" xr:uid="{D5652175-E955-47A1-86B5-57F18C549575}"/>
    <cellStyle name="Normal_Payslip" xfId="2" xr:uid="{D492A9A2-3D7C-4F24-86A0-EB4D26E977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_quyen\data\Acc00\proll\ITsummary190201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_c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x\KPMG%20Tax%20Department\Taxation\FRE0006%20-%20FreehillHollingdale\2004-Freehills%20HCM%20RO\Freehills%20-Severance%20Allwn%20%20(revised%20by%20KPMG)%20HCM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income LOCAL"/>
      <sheetName val="all amount"/>
      <sheetName val="13TH"/>
      <sheetName val="BASIC"/>
      <sheetName val="Average income"/>
      <sheetName val="allowance"/>
      <sheetName val="IT Paid"/>
      <sheetName val="qtoan"/>
      <sheetName val="qtoan tAX"/>
      <sheetName val="IT payable old"/>
      <sheetName val="Paid IT"/>
      <sheetName val="DATA"/>
      <sheetName val="PROVISION PIT, SI,HI- 2000"/>
      <sheetName val="WRONG -PWHC-grossup basic"/>
      <sheetName val="PWHC-grossup all"/>
      <sheetName val="Salary&amp;IncomeTax"/>
      <sheetName val="local"/>
      <sheetName val="foreigner"/>
      <sheetName val="Tincome"/>
      <sheetName val="Lunch"/>
      <sheetName val="BHXH"/>
      <sheetName val="BHYT"/>
    </sheetNames>
    <sheetDataSet>
      <sheetData sheetId="0"/>
      <sheetData sheetId="1"/>
      <sheetData sheetId="2" refreshError="1">
        <row r="4">
          <cell r="A4" t="str">
            <v>Name</v>
          </cell>
        </row>
        <row r="6">
          <cell r="A6" t="str">
            <v>Staff</v>
          </cell>
        </row>
        <row r="7">
          <cell r="A7" t="str">
            <v>Lim Chee Kiang</v>
          </cell>
        </row>
        <row r="8">
          <cell r="A8" t="str">
            <v>Leonardus Lumbantoruan</v>
          </cell>
        </row>
        <row r="9">
          <cell r="A9" t="str">
            <v>Friedmann Joelle</v>
          </cell>
        </row>
        <row r="10">
          <cell r="A10" t="str">
            <v>Huyønh Ngoïc Haïnh</v>
          </cell>
        </row>
        <row r="11">
          <cell r="A11" t="str">
            <v>Nguyeãn Höõu Thaùi Hoaø</v>
          </cell>
          <cell r="B11">
            <v>15190000</v>
          </cell>
        </row>
        <row r="12">
          <cell r="A12" t="str">
            <v>Nguyeãn Traàn Thieân Quoác</v>
          </cell>
          <cell r="B12">
            <v>0</v>
          </cell>
        </row>
        <row r="13">
          <cell r="A13" t="str">
            <v>Buøi Khaéc Bình</v>
          </cell>
          <cell r="B13">
            <v>0</v>
          </cell>
        </row>
        <row r="14">
          <cell r="A14" t="str">
            <v>Hoaøng Thò Minh Hieáu</v>
          </cell>
          <cell r="B14">
            <v>556000</v>
          </cell>
        </row>
        <row r="15">
          <cell r="A15" t="str">
            <v>Ñaëng Ngoïc Minh Taâm</v>
          </cell>
          <cell r="B15">
            <v>580000</v>
          </cell>
        </row>
        <row r="16">
          <cell r="A16" t="str">
            <v>Leâ Thò Thanh Xuaân</v>
          </cell>
          <cell r="B16">
            <v>7443000</v>
          </cell>
        </row>
        <row r="17">
          <cell r="A17" t="str">
            <v>Ngoâ Thò Hueä</v>
          </cell>
          <cell r="B17">
            <v>7052000</v>
          </cell>
        </row>
        <row r="18">
          <cell r="A18" t="str">
            <v>Nguyeãn Coâng Taân</v>
          </cell>
          <cell r="B18">
            <v>1071000</v>
          </cell>
        </row>
        <row r="19">
          <cell r="A19" t="str">
            <v>Nguyeãn Höõu Haäu</v>
          </cell>
          <cell r="B19">
            <v>1433000</v>
          </cell>
        </row>
        <row r="20">
          <cell r="A20" t="str">
            <v>Nguyeãn Phi Thöôøng</v>
          </cell>
          <cell r="B20">
            <v>3868000</v>
          </cell>
        </row>
        <row r="21">
          <cell r="A21" t="str">
            <v>Nguyeãn Quyønh Chi</v>
          </cell>
          <cell r="B21">
            <v>0</v>
          </cell>
        </row>
        <row r="22">
          <cell r="A22" t="str">
            <v>Nguyeãn Thanh Taâm</v>
          </cell>
          <cell r="B22">
            <v>2879000</v>
          </cell>
        </row>
        <row r="23">
          <cell r="A23" t="str">
            <v>Nguyeãn Thò Thoaïi</v>
          </cell>
          <cell r="B23">
            <v>1103000</v>
          </cell>
        </row>
        <row r="24">
          <cell r="A24" t="str">
            <v>Nguyeãn Thuyø Toá Quyeân</v>
          </cell>
          <cell r="B24">
            <v>4173000</v>
          </cell>
        </row>
        <row r="25">
          <cell r="A25" t="str">
            <v>Nguyeãn Tuaán Sôn</v>
          </cell>
          <cell r="B25">
            <v>1669000</v>
          </cell>
        </row>
        <row r="26">
          <cell r="A26" t="str">
            <v>Ñoã Nguyeân Höng</v>
          </cell>
          <cell r="B26">
            <v>0</v>
          </cell>
        </row>
        <row r="27">
          <cell r="A27" t="str">
            <v>Ñoã Thò Hoa</v>
          </cell>
          <cell r="B27">
            <v>1148000</v>
          </cell>
        </row>
        <row r="28">
          <cell r="A28" t="str">
            <v>Ñoaøn Vaên Choùt</v>
          </cell>
          <cell r="B28">
            <v>0</v>
          </cell>
        </row>
        <row r="29">
          <cell r="A29" t="str">
            <v>Phaïm Nguyeãn Khueâ Taàn</v>
          </cell>
          <cell r="B29">
            <v>0</v>
          </cell>
        </row>
        <row r="30">
          <cell r="A30" t="str">
            <v>Pham Anh Tai</v>
          </cell>
          <cell r="B30">
            <v>1433000</v>
          </cell>
        </row>
        <row r="31">
          <cell r="A31" t="str">
            <v>Pham Duy Binh</v>
          </cell>
          <cell r="B31">
            <v>2231000</v>
          </cell>
        </row>
        <row r="32">
          <cell r="A32" t="str">
            <v>Phan Hong Cuc</v>
          </cell>
          <cell r="B32">
            <v>1356000</v>
          </cell>
        </row>
        <row r="33">
          <cell r="A33" t="str">
            <v>Phuøng Vaên Duõng</v>
          </cell>
          <cell r="B33">
            <v>4869000</v>
          </cell>
        </row>
        <row r="34">
          <cell r="A34" t="str">
            <v>Toâ Thò Thanh Taâm</v>
          </cell>
          <cell r="B34">
            <v>1103000</v>
          </cell>
        </row>
        <row r="35">
          <cell r="A35" t="str">
            <v>Traàn Haø Ñöùc</v>
          </cell>
          <cell r="B35">
            <v>10293000</v>
          </cell>
        </row>
        <row r="36">
          <cell r="A36" t="str">
            <v>Tröông Thò Uyeân Nhö</v>
          </cell>
          <cell r="B36">
            <v>5042000</v>
          </cell>
        </row>
        <row r="37">
          <cell r="A37" t="str">
            <v>Vuõ Nam Thaønh</v>
          </cell>
          <cell r="B37">
            <v>0</v>
          </cell>
        </row>
        <row r="38">
          <cell r="B38">
            <v>0</v>
          </cell>
        </row>
        <row r="39">
          <cell r="A39" t="str">
            <v>Workers</v>
          </cell>
          <cell r="B39">
            <v>0</v>
          </cell>
        </row>
        <row r="40">
          <cell r="A40" t="str">
            <v>Buøi Thò Vinh</v>
          </cell>
          <cell r="B40">
            <v>993000</v>
          </cell>
        </row>
        <row r="41">
          <cell r="A41" t="str">
            <v>Haø Thò Thanh Tuyeàn</v>
          </cell>
          <cell r="B41">
            <v>1203000</v>
          </cell>
        </row>
        <row r="42">
          <cell r="A42" t="str">
            <v>Huyønh Thò Myõ Hueä</v>
          </cell>
          <cell r="B42">
            <v>1092000</v>
          </cell>
        </row>
        <row r="43">
          <cell r="A43" t="str">
            <v>Huyønh Thò Ngoïc Nhung</v>
          </cell>
          <cell r="B43">
            <v>993000</v>
          </cell>
        </row>
        <row r="44">
          <cell r="A44" t="str">
            <v>Löông Thanh Thaûo</v>
          </cell>
          <cell r="B44">
            <v>993000</v>
          </cell>
        </row>
        <row r="45">
          <cell r="A45" t="str">
            <v>Mai Thò Trí Nhaãn</v>
          </cell>
          <cell r="B45">
            <v>0</v>
          </cell>
        </row>
        <row r="46">
          <cell r="A46" t="str">
            <v>Nguyeãn Ngoïc Hoàng</v>
          </cell>
          <cell r="B46">
            <v>1092000</v>
          </cell>
        </row>
        <row r="47">
          <cell r="A47" t="str">
            <v>Nguyeãn Ngoïc Phöông</v>
          </cell>
          <cell r="B47">
            <v>1203000</v>
          </cell>
        </row>
        <row r="48">
          <cell r="A48" t="str">
            <v>Nguyeãn Thò Baûy</v>
          </cell>
          <cell r="B48">
            <v>1092000</v>
          </cell>
        </row>
        <row r="49">
          <cell r="A49" t="str">
            <v>Nguyeãn Thò Ngoïc Lan</v>
          </cell>
          <cell r="B49">
            <v>1003000</v>
          </cell>
        </row>
        <row r="50">
          <cell r="A50" t="str">
            <v>Nguyeãn Thò Ph. Dung</v>
          </cell>
          <cell r="B50">
            <v>993000</v>
          </cell>
        </row>
        <row r="51">
          <cell r="A51" t="str">
            <v>Nguyeãn Thò Thu Thuûy</v>
          </cell>
          <cell r="B51">
            <v>993000</v>
          </cell>
        </row>
        <row r="52">
          <cell r="A52" t="str">
            <v>Nguyeãn Thò Xuaân Trang</v>
          </cell>
          <cell r="B52">
            <v>1092000</v>
          </cell>
        </row>
        <row r="53">
          <cell r="A53" t="str">
            <v>Nguyeãn V. Anh Thö</v>
          </cell>
          <cell r="B53">
            <v>993000</v>
          </cell>
        </row>
        <row r="54">
          <cell r="A54" t="str">
            <v>Phan Thò Kim Loan</v>
          </cell>
          <cell r="B54">
            <v>993000</v>
          </cell>
        </row>
        <row r="55">
          <cell r="A55" t="str">
            <v>Phan Thò Ngoïc Thuùy</v>
          </cell>
          <cell r="B55">
            <v>993000</v>
          </cell>
        </row>
        <row r="56">
          <cell r="A56" t="str">
            <v>Phan Thò Thuyø Höông</v>
          </cell>
          <cell r="B56">
            <v>993000</v>
          </cell>
        </row>
        <row r="57">
          <cell r="A57" t="str">
            <v>Phan Thò Thuyù</v>
          </cell>
          <cell r="B57">
            <v>1092000</v>
          </cell>
        </row>
        <row r="58">
          <cell r="A58" t="str">
            <v>Traàn Thò Trung An</v>
          </cell>
          <cell r="B58">
            <v>993000</v>
          </cell>
        </row>
        <row r="59">
          <cell r="A59" t="str">
            <v>Trònh Thò Phi Caàm</v>
          </cell>
          <cell r="B59">
            <v>1203000</v>
          </cell>
        </row>
        <row r="60">
          <cell r="A60" t="str">
            <v>Vöông Thò Dieãm</v>
          </cell>
          <cell r="B60">
            <v>993000</v>
          </cell>
        </row>
        <row r="62">
          <cell r="A62" t="str">
            <v>Toâång löông</v>
          </cell>
        </row>
        <row r="63">
          <cell r="A63" t="str">
            <v>Toång thöôûng</v>
          </cell>
        </row>
        <row r="64">
          <cell r="A64" t="str">
            <v>Toång thu nhaäp</v>
          </cell>
        </row>
        <row r="65">
          <cell r="A65" t="str">
            <v xml:space="preserve">Soá ngöôøi laøm vieäc </v>
          </cell>
        </row>
        <row r="66">
          <cell r="A66" t="str">
            <v>Löông bình quaân</v>
          </cell>
        </row>
        <row r="67">
          <cell r="A67" t="str">
            <v>Thu nhaäp bình quaân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"/>
      <sheetName val="bialot"/>
      <sheetName val="th"/>
      <sheetName val="TRBANG"/>
      <sheetName val="bia (2)"/>
    </sheetNames>
    <sheetDataSet>
      <sheetData sheetId="0"/>
      <sheetData sheetId="1"/>
      <sheetData sheetId="2"/>
      <sheetData sheetId="3" refreshError="1">
        <row r="1">
          <cell r="A1" t="str">
            <v>Coâng trình nhoùm 5</v>
          </cell>
          <cell r="C1">
            <v>0.5</v>
          </cell>
          <cell r="D1">
            <v>1</v>
          </cell>
          <cell r="E1">
            <v>5</v>
          </cell>
          <cell r="F1">
            <v>15</v>
          </cell>
          <cell r="G1">
            <v>25</v>
          </cell>
          <cell r="H1">
            <v>50</v>
          </cell>
          <cell r="I1">
            <v>100</v>
          </cell>
          <cell r="J1">
            <v>200</v>
          </cell>
          <cell r="K1">
            <v>500</v>
          </cell>
          <cell r="L1">
            <v>1000</v>
          </cell>
        </row>
        <row r="2">
          <cell r="A2" t="str">
            <v>Chi phí laäp BCNC khaû thi</v>
          </cell>
          <cell r="C2">
            <v>3.29</v>
          </cell>
          <cell r="D2">
            <v>0.46200000000000002</v>
          </cell>
          <cell r="E2">
            <v>0.42</v>
          </cell>
          <cell r="F2">
            <v>0.33600000000000002</v>
          </cell>
          <cell r="G2">
            <v>0.27600000000000002</v>
          </cell>
          <cell r="H2">
            <v>0.22700000000000001</v>
          </cell>
          <cell r="I2">
            <v>0.16800000000000001</v>
          </cell>
          <cell r="J2">
            <v>0.14299999999999999</v>
          </cell>
          <cell r="K2">
            <v>0.11799999999999999</v>
          </cell>
          <cell r="L2">
            <v>0.10100000000000001</v>
          </cell>
          <cell r="M2">
            <v>0.37333469813128439</v>
          </cell>
        </row>
        <row r="3">
          <cell r="A3" t="str">
            <v>Chi phí thaåm ñònh BCNC khaû thi</v>
          </cell>
          <cell r="D3">
            <v>4.0599999999999997E-2</v>
          </cell>
          <cell r="E3">
            <v>3.7400000000000003E-2</v>
          </cell>
          <cell r="F3">
            <v>3.09E-2</v>
          </cell>
          <cell r="G3">
            <v>2.76E-2</v>
          </cell>
          <cell r="H3">
            <v>2.4400000000000002E-2</v>
          </cell>
          <cell r="I3">
            <v>2.0299999999999999E-2</v>
          </cell>
          <cell r="J3">
            <v>1.6199999999999999E-2</v>
          </cell>
          <cell r="K3">
            <v>1.2200000000000001E-2</v>
          </cell>
          <cell r="L3">
            <v>7.7999999999999996E-3</v>
          </cell>
          <cell r="M3">
            <v>3.3788994498254149E-2</v>
          </cell>
        </row>
        <row r="4">
          <cell r="A4" t="str">
            <v>Chi phí thaåm ñònh TKKT</v>
          </cell>
          <cell r="C4">
            <v>0.192</v>
          </cell>
          <cell r="D4">
            <v>0.14399999999999999</v>
          </cell>
          <cell r="E4">
            <v>0.13500000000000001</v>
          </cell>
          <cell r="F4">
            <v>0.11700000000000001</v>
          </cell>
          <cell r="G4">
            <v>7.6499999999999999E-2</v>
          </cell>
          <cell r="H4">
            <v>6.7000000000000004E-2</v>
          </cell>
          <cell r="I4">
            <v>5.3999999999999999E-2</v>
          </cell>
          <cell r="J4">
            <v>3.8699999999999998E-2</v>
          </cell>
          <cell r="K4">
            <v>2.2499999999999999E-2</v>
          </cell>
          <cell r="L4">
            <v>1.9800000000000002E-2</v>
          </cell>
          <cell r="M4">
            <v>0.1250002924567038</v>
          </cell>
        </row>
        <row r="5">
          <cell r="A5" t="str">
            <v>Chi phí thaåm ñònh Döï toaùn</v>
          </cell>
          <cell r="C5">
            <v>0.14399999999999999</v>
          </cell>
          <cell r="D5">
            <v>0.12</v>
          </cell>
          <cell r="E5">
            <v>0.106</v>
          </cell>
          <cell r="F5">
            <v>0.08</v>
          </cell>
          <cell r="G5">
            <v>5.5E-2</v>
          </cell>
          <cell r="H5">
            <v>5.2999999999999999E-2</v>
          </cell>
          <cell r="I5">
            <v>3.5000000000000003E-2</v>
          </cell>
          <cell r="J5">
            <v>2.9000000000000001E-2</v>
          </cell>
          <cell r="K5">
            <v>2.1999999999999999E-2</v>
          </cell>
          <cell r="L5">
            <v>1.4999999999999999E-2</v>
          </cell>
          <cell r="M5">
            <v>9.1555977993016596E-2</v>
          </cell>
        </row>
        <row r="6">
          <cell r="A6" t="str">
            <v>Chi phí laäp HSMT, PT &amp; ÑG HSDT xaây laép</v>
          </cell>
          <cell r="C6">
            <v>0.33100000000000002</v>
          </cell>
          <cell r="D6">
            <v>0.27600000000000002</v>
          </cell>
          <cell r="E6">
            <v>0.24</v>
          </cell>
          <cell r="F6">
            <v>0.20399999999999999</v>
          </cell>
          <cell r="G6">
            <v>0.13800000000000001</v>
          </cell>
          <cell r="H6">
            <v>0.09</v>
          </cell>
          <cell r="I6">
            <v>0.06</v>
          </cell>
          <cell r="J6">
            <v>3.5999999999999997E-2</v>
          </cell>
          <cell r="K6">
            <v>2.4E-2</v>
          </cell>
          <cell r="L6">
            <v>1.9E-2</v>
          </cell>
          <cell r="M6">
            <v>0.2200005849134076</v>
          </cell>
        </row>
        <row r="7">
          <cell r="A7" t="str">
            <v>Chi phí giaùm saùt thi coâng</v>
          </cell>
          <cell r="C7">
            <v>1.5049999999999999</v>
          </cell>
          <cell r="D7">
            <v>1.254</v>
          </cell>
          <cell r="E7">
            <v>1.21</v>
          </cell>
          <cell r="F7">
            <v>1.125</v>
          </cell>
          <cell r="G7">
            <v>0.97699999999999998</v>
          </cell>
          <cell r="H7">
            <v>0.83399999999999996</v>
          </cell>
          <cell r="I7">
            <v>0.66400000000000003</v>
          </cell>
          <cell r="J7">
            <v>0.51</v>
          </cell>
          <cell r="K7">
            <v>0.39200000000000002</v>
          </cell>
          <cell r="L7">
            <v>0.27500000000000002</v>
          </cell>
          <cell r="M7">
            <v>1.1627791588233234</v>
          </cell>
        </row>
        <row r="8">
          <cell r="A8" t="str">
            <v>Chi phí BQLDA</v>
          </cell>
          <cell r="C8">
            <v>1.37</v>
          </cell>
          <cell r="D8">
            <v>1.3</v>
          </cell>
          <cell r="E8">
            <v>1.25</v>
          </cell>
          <cell r="F8">
            <v>1.1499999999999999</v>
          </cell>
          <cell r="G8">
            <v>1.05</v>
          </cell>
          <cell r="H8">
            <v>0.78</v>
          </cell>
          <cell r="I8">
            <v>0.52</v>
          </cell>
          <cell r="J8">
            <v>0.4</v>
          </cell>
          <cell r="K8">
            <v>0.27</v>
          </cell>
          <cell r="L8">
            <v>0.2</v>
          </cell>
          <cell r="M8">
            <v>1.1944460692039101</v>
          </cell>
        </row>
        <row r="9">
          <cell r="A9" t="str">
            <v>GTXL (Tyû ñoàng)</v>
          </cell>
          <cell r="C9" t="str">
            <v>BCNCKT</v>
          </cell>
          <cell r="D9" t="str">
            <v>TÑBCNCKT</v>
          </cell>
          <cell r="E9" t="str">
            <v>TÑTKKT</v>
          </cell>
          <cell r="F9" t="str">
            <v>TÑ Döï toaùn</v>
          </cell>
          <cell r="G9" t="str">
            <v>HSMT</v>
          </cell>
          <cell r="H9" t="str">
            <v>GSTC</v>
          </cell>
          <cell r="I9" t="str">
            <v>BQLDA</v>
          </cell>
        </row>
        <row r="10">
          <cell r="A10">
            <v>10.555393079608999</v>
          </cell>
          <cell r="C10">
            <v>3</v>
          </cell>
          <cell r="D10">
            <v>3</v>
          </cell>
          <cell r="E10">
            <v>3</v>
          </cell>
          <cell r="F10">
            <v>3</v>
          </cell>
          <cell r="G10">
            <v>3</v>
          </cell>
          <cell r="H10">
            <v>3</v>
          </cell>
          <cell r="I10">
            <v>3</v>
          </cell>
        </row>
        <row r="11">
          <cell r="B11" t="str">
            <v>TL1</v>
          </cell>
          <cell r="C11">
            <v>5</v>
          </cell>
          <cell r="D11">
            <v>5</v>
          </cell>
          <cell r="E11">
            <v>5</v>
          </cell>
          <cell r="F11">
            <v>5</v>
          </cell>
          <cell r="G11">
            <v>5</v>
          </cell>
          <cell r="H11">
            <v>5</v>
          </cell>
          <cell r="I11">
            <v>5</v>
          </cell>
        </row>
        <row r="12">
          <cell r="B12" t="str">
            <v>TL2</v>
          </cell>
          <cell r="C12">
            <v>15</v>
          </cell>
          <cell r="D12">
            <v>15</v>
          </cell>
          <cell r="E12">
            <v>15</v>
          </cell>
          <cell r="F12">
            <v>15</v>
          </cell>
          <cell r="G12">
            <v>15</v>
          </cell>
          <cell r="H12">
            <v>15</v>
          </cell>
          <cell r="I12">
            <v>15</v>
          </cell>
        </row>
        <row r="13">
          <cell r="B13" t="str">
            <v>Tyû leä 1</v>
          </cell>
          <cell r="C13">
            <v>0.42</v>
          </cell>
          <cell r="D13">
            <v>3.7400000000000003E-2</v>
          </cell>
          <cell r="E13">
            <v>0.13500000000000001</v>
          </cell>
          <cell r="F13">
            <v>0.106</v>
          </cell>
          <cell r="G13">
            <v>0.24</v>
          </cell>
          <cell r="H13">
            <v>1.21</v>
          </cell>
          <cell r="I13">
            <v>1.25</v>
          </cell>
        </row>
        <row r="14">
          <cell r="B14" t="str">
            <v>Tyû leä 2</v>
          </cell>
          <cell r="C14">
            <v>0.33600000000000002</v>
          </cell>
          <cell r="D14">
            <v>3.09E-2</v>
          </cell>
          <cell r="E14">
            <v>0.11700000000000001</v>
          </cell>
          <cell r="F14">
            <v>0.08</v>
          </cell>
          <cell r="G14">
            <v>0.20399999999999999</v>
          </cell>
          <cell r="H14">
            <v>1.125</v>
          </cell>
          <cell r="I14">
            <v>1.1499999999999999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HCM"/>
    </sheetNames>
    <sheetDataSet>
      <sheetData sheetId="0">
        <row r="12">
          <cell r="C12">
            <v>15750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5ECD9-CD83-422A-8895-E01D2025AD44}">
  <dimension ref="A1:IW49"/>
  <sheetViews>
    <sheetView tabSelected="1" view="pageBreakPreview" zoomScale="85" zoomScaleNormal="100" zoomScaleSheetLayoutView="85" workbookViewId="0">
      <selection activeCell="M25" sqref="M25"/>
    </sheetView>
  </sheetViews>
  <sheetFormatPr defaultRowHeight="12.75"/>
  <cols>
    <col min="1" max="1" width="9.140625" style="16"/>
    <col min="2" max="2" width="17.7109375" style="1" customWidth="1"/>
    <col min="3" max="3" width="12.42578125" style="1" customWidth="1"/>
    <col min="4" max="4" width="14.85546875" style="1" customWidth="1"/>
    <col min="5" max="5" width="17.28515625" style="1" customWidth="1"/>
    <col min="6" max="6" width="20.28515625" style="1" customWidth="1"/>
    <col min="7" max="7" width="10.140625" style="1" bestFit="1" customWidth="1"/>
    <col min="8" max="8" width="9.140625" style="1"/>
    <col min="9" max="9" width="11.28515625" style="1" bestFit="1" customWidth="1"/>
    <col min="10" max="10" width="14" style="1" bestFit="1" customWidth="1"/>
    <col min="11" max="257" width="9.140625" style="1"/>
    <col min="258" max="258" width="17.7109375" style="1" customWidth="1"/>
    <col min="259" max="259" width="12.42578125" style="1" customWidth="1"/>
    <col min="260" max="260" width="14.85546875" style="1" customWidth="1"/>
    <col min="261" max="261" width="17.28515625" style="1" customWidth="1"/>
    <col min="262" max="262" width="20.28515625" style="1" customWidth="1"/>
    <col min="263" max="263" width="10.140625" style="1" bestFit="1" customWidth="1"/>
    <col min="264" max="264" width="9.140625" style="1"/>
    <col min="265" max="265" width="11.28515625" style="1" bestFit="1" customWidth="1"/>
    <col min="266" max="266" width="14" style="1" bestFit="1" customWidth="1"/>
    <col min="267" max="513" width="9.140625" style="1"/>
    <col min="514" max="514" width="17.7109375" style="1" customWidth="1"/>
    <col min="515" max="515" width="12.42578125" style="1" customWidth="1"/>
    <col min="516" max="516" width="14.85546875" style="1" customWidth="1"/>
    <col min="517" max="517" width="17.28515625" style="1" customWidth="1"/>
    <col min="518" max="518" width="20.28515625" style="1" customWidth="1"/>
    <col min="519" max="519" width="10.140625" style="1" bestFit="1" customWidth="1"/>
    <col min="520" max="520" width="9.140625" style="1"/>
    <col min="521" max="521" width="11.28515625" style="1" bestFit="1" customWidth="1"/>
    <col min="522" max="522" width="14" style="1" bestFit="1" customWidth="1"/>
    <col min="523" max="769" width="9.140625" style="1"/>
    <col min="770" max="770" width="17.7109375" style="1" customWidth="1"/>
    <col min="771" max="771" width="12.42578125" style="1" customWidth="1"/>
    <col min="772" max="772" width="14.85546875" style="1" customWidth="1"/>
    <col min="773" max="773" width="17.28515625" style="1" customWidth="1"/>
    <col min="774" max="774" width="20.28515625" style="1" customWidth="1"/>
    <col min="775" max="775" width="10.140625" style="1" bestFit="1" customWidth="1"/>
    <col min="776" max="776" width="9.140625" style="1"/>
    <col min="777" max="777" width="11.28515625" style="1" bestFit="1" customWidth="1"/>
    <col min="778" max="778" width="14" style="1" bestFit="1" customWidth="1"/>
    <col min="779" max="1025" width="9.140625" style="1"/>
    <col min="1026" max="1026" width="17.7109375" style="1" customWidth="1"/>
    <col min="1027" max="1027" width="12.42578125" style="1" customWidth="1"/>
    <col min="1028" max="1028" width="14.85546875" style="1" customWidth="1"/>
    <col min="1029" max="1029" width="17.28515625" style="1" customWidth="1"/>
    <col min="1030" max="1030" width="20.28515625" style="1" customWidth="1"/>
    <col min="1031" max="1031" width="10.140625" style="1" bestFit="1" customWidth="1"/>
    <col min="1032" max="1032" width="9.140625" style="1"/>
    <col min="1033" max="1033" width="11.28515625" style="1" bestFit="1" customWidth="1"/>
    <col min="1034" max="1034" width="14" style="1" bestFit="1" customWidth="1"/>
    <col min="1035" max="1281" width="9.140625" style="1"/>
    <col min="1282" max="1282" width="17.7109375" style="1" customWidth="1"/>
    <col min="1283" max="1283" width="12.42578125" style="1" customWidth="1"/>
    <col min="1284" max="1284" width="14.85546875" style="1" customWidth="1"/>
    <col min="1285" max="1285" width="17.28515625" style="1" customWidth="1"/>
    <col min="1286" max="1286" width="20.28515625" style="1" customWidth="1"/>
    <col min="1287" max="1287" width="10.140625" style="1" bestFit="1" customWidth="1"/>
    <col min="1288" max="1288" width="9.140625" style="1"/>
    <col min="1289" max="1289" width="11.28515625" style="1" bestFit="1" customWidth="1"/>
    <col min="1290" max="1290" width="14" style="1" bestFit="1" customWidth="1"/>
    <col min="1291" max="1537" width="9.140625" style="1"/>
    <col min="1538" max="1538" width="17.7109375" style="1" customWidth="1"/>
    <col min="1539" max="1539" width="12.42578125" style="1" customWidth="1"/>
    <col min="1540" max="1540" width="14.85546875" style="1" customWidth="1"/>
    <col min="1541" max="1541" width="17.28515625" style="1" customWidth="1"/>
    <col min="1542" max="1542" width="20.28515625" style="1" customWidth="1"/>
    <col min="1543" max="1543" width="10.140625" style="1" bestFit="1" customWidth="1"/>
    <col min="1544" max="1544" width="9.140625" style="1"/>
    <col min="1545" max="1545" width="11.28515625" style="1" bestFit="1" customWidth="1"/>
    <col min="1546" max="1546" width="14" style="1" bestFit="1" customWidth="1"/>
    <col min="1547" max="1793" width="9.140625" style="1"/>
    <col min="1794" max="1794" width="17.7109375" style="1" customWidth="1"/>
    <col min="1795" max="1795" width="12.42578125" style="1" customWidth="1"/>
    <col min="1796" max="1796" width="14.85546875" style="1" customWidth="1"/>
    <col min="1797" max="1797" width="17.28515625" style="1" customWidth="1"/>
    <col min="1798" max="1798" width="20.28515625" style="1" customWidth="1"/>
    <col min="1799" max="1799" width="10.140625" style="1" bestFit="1" customWidth="1"/>
    <col min="1800" max="1800" width="9.140625" style="1"/>
    <col min="1801" max="1801" width="11.28515625" style="1" bestFit="1" customWidth="1"/>
    <col min="1802" max="1802" width="14" style="1" bestFit="1" customWidth="1"/>
    <col min="1803" max="2049" width="9.140625" style="1"/>
    <col min="2050" max="2050" width="17.7109375" style="1" customWidth="1"/>
    <col min="2051" max="2051" width="12.42578125" style="1" customWidth="1"/>
    <col min="2052" max="2052" width="14.85546875" style="1" customWidth="1"/>
    <col min="2053" max="2053" width="17.28515625" style="1" customWidth="1"/>
    <col min="2054" max="2054" width="20.28515625" style="1" customWidth="1"/>
    <col min="2055" max="2055" width="10.140625" style="1" bestFit="1" customWidth="1"/>
    <col min="2056" max="2056" width="9.140625" style="1"/>
    <col min="2057" max="2057" width="11.28515625" style="1" bestFit="1" customWidth="1"/>
    <col min="2058" max="2058" width="14" style="1" bestFit="1" customWidth="1"/>
    <col min="2059" max="2305" width="9.140625" style="1"/>
    <col min="2306" max="2306" width="17.7109375" style="1" customWidth="1"/>
    <col min="2307" max="2307" width="12.42578125" style="1" customWidth="1"/>
    <col min="2308" max="2308" width="14.85546875" style="1" customWidth="1"/>
    <col min="2309" max="2309" width="17.28515625" style="1" customWidth="1"/>
    <col min="2310" max="2310" width="20.28515625" style="1" customWidth="1"/>
    <col min="2311" max="2311" width="10.140625" style="1" bestFit="1" customWidth="1"/>
    <col min="2312" max="2312" width="9.140625" style="1"/>
    <col min="2313" max="2313" width="11.28515625" style="1" bestFit="1" customWidth="1"/>
    <col min="2314" max="2314" width="14" style="1" bestFit="1" customWidth="1"/>
    <col min="2315" max="2561" width="9.140625" style="1"/>
    <col min="2562" max="2562" width="17.7109375" style="1" customWidth="1"/>
    <col min="2563" max="2563" width="12.42578125" style="1" customWidth="1"/>
    <col min="2564" max="2564" width="14.85546875" style="1" customWidth="1"/>
    <col min="2565" max="2565" width="17.28515625" style="1" customWidth="1"/>
    <col min="2566" max="2566" width="20.28515625" style="1" customWidth="1"/>
    <col min="2567" max="2567" width="10.140625" style="1" bestFit="1" customWidth="1"/>
    <col min="2568" max="2568" width="9.140625" style="1"/>
    <col min="2569" max="2569" width="11.28515625" style="1" bestFit="1" customWidth="1"/>
    <col min="2570" max="2570" width="14" style="1" bestFit="1" customWidth="1"/>
    <col min="2571" max="2817" width="9.140625" style="1"/>
    <col min="2818" max="2818" width="17.7109375" style="1" customWidth="1"/>
    <col min="2819" max="2819" width="12.42578125" style="1" customWidth="1"/>
    <col min="2820" max="2820" width="14.85546875" style="1" customWidth="1"/>
    <col min="2821" max="2821" width="17.28515625" style="1" customWidth="1"/>
    <col min="2822" max="2822" width="20.28515625" style="1" customWidth="1"/>
    <col min="2823" max="2823" width="10.140625" style="1" bestFit="1" customWidth="1"/>
    <col min="2824" max="2824" width="9.140625" style="1"/>
    <col min="2825" max="2825" width="11.28515625" style="1" bestFit="1" customWidth="1"/>
    <col min="2826" max="2826" width="14" style="1" bestFit="1" customWidth="1"/>
    <col min="2827" max="3073" width="9.140625" style="1"/>
    <col min="3074" max="3074" width="17.7109375" style="1" customWidth="1"/>
    <col min="3075" max="3075" width="12.42578125" style="1" customWidth="1"/>
    <col min="3076" max="3076" width="14.85546875" style="1" customWidth="1"/>
    <col min="3077" max="3077" width="17.28515625" style="1" customWidth="1"/>
    <col min="3078" max="3078" width="20.28515625" style="1" customWidth="1"/>
    <col min="3079" max="3079" width="10.140625" style="1" bestFit="1" customWidth="1"/>
    <col min="3080" max="3080" width="9.140625" style="1"/>
    <col min="3081" max="3081" width="11.28515625" style="1" bestFit="1" customWidth="1"/>
    <col min="3082" max="3082" width="14" style="1" bestFit="1" customWidth="1"/>
    <col min="3083" max="3329" width="9.140625" style="1"/>
    <col min="3330" max="3330" width="17.7109375" style="1" customWidth="1"/>
    <col min="3331" max="3331" width="12.42578125" style="1" customWidth="1"/>
    <col min="3332" max="3332" width="14.85546875" style="1" customWidth="1"/>
    <col min="3333" max="3333" width="17.28515625" style="1" customWidth="1"/>
    <col min="3334" max="3334" width="20.28515625" style="1" customWidth="1"/>
    <col min="3335" max="3335" width="10.140625" style="1" bestFit="1" customWidth="1"/>
    <col min="3336" max="3336" width="9.140625" style="1"/>
    <col min="3337" max="3337" width="11.28515625" style="1" bestFit="1" customWidth="1"/>
    <col min="3338" max="3338" width="14" style="1" bestFit="1" customWidth="1"/>
    <col min="3339" max="3585" width="9.140625" style="1"/>
    <col min="3586" max="3586" width="17.7109375" style="1" customWidth="1"/>
    <col min="3587" max="3587" width="12.42578125" style="1" customWidth="1"/>
    <col min="3588" max="3588" width="14.85546875" style="1" customWidth="1"/>
    <col min="3589" max="3589" width="17.28515625" style="1" customWidth="1"/>
    <col min="3590" max="3590" width="20.28515625" style="1" customWidth="1"/>
    <col min="3591" max="3591" width="10.140625" style="1" bestFit="1" customWidth="1"/>
    <col min="3592" max="3592" width="9.140625" style="1"/>
    <col min="3593" max="3593" width="11.28515625" style="1" bestFit="1" customWidth="1"/>
    <col min="3594" max="3594" width="14" style="1" bestFit="1" customWidth="1"/>
    <col min="3595" max="3841" width="9.140625" style="1"/>
    <col min="3842" max="3842" width="17.7109375" style="1" customWidth="1"/>
    <col min="3843" max="3843" width="12.42578125" style="1" customWidth="1"/>
    <col min="3844" max="3844" width="14.85546875" style="1" customWidth="1"/>
    <col min="3845" max="3845" width="17.28515625" style="1" customWidth="1"/>
    <col min="3846" max="3846" width="20.28515625" style="1" customWidth="1"/>
    <col min="3847" max="3847" width="10.140625" style="1" bestFit="1" customWidth="1"/>
    <col min="3848" max="3848" width="9.140625" style="1"/>
    <col min="3849" max="3849" width="11.28515625" style="1" bestFit="1" customWidth="1"/>
    <col min="3850" max="3850" width="14" style="1" bestFit="1" customWidth="1"/>
    <col min="3851" max="4097" width="9.140625" style="1"/>
    <col min="4098" max="4098" width="17.7109375" style="1" customWidth="1"/>
    <col min="4099" max="4099" width="12.42578125" style="1" customWidth="1"/>
    <col min="4100" max="4100" width="14.85546875" style="1" customWidth="1"/>
    <col min="4101" max="4101" width="17.28515625" style="1" customWidth="1"/>
    <col min="4102" max="4102" width="20.28515625" style="1" customWidth="1"/>
    <col min="4103" max="4103" width="10.140625" style="1" bestFit="1" customWidth="1"/>
    <col min="4104" max="4104" width="9.140625" style="1"/>
    <col min="4105" max="4105" width="11.28515625" style="1" bestFit="1" customWidth="1"/>
    <col min="4106" max="4106" width="14" style="1" bestFit="1" customWidth="1"/>
    <col min="4107" max="4353" width="9.140625" style="1"/>
    <col min="4354" max="4354" width="17.7109375" style="1" customWidth="1"/>
    <col min="4355" max="4355" width="12.42578125" style="1" customWidth="1"/>
    <col min="4356" max="4356" width="14.85546875" style="1" customWidth="1"/>
    <col min="4357" max="4357" width="17.28515625" style="1" customWidth="1"/>
    <col min="4358" max="4358" width="20.28515625" style="1" customWidth="1"/>
    <col min="4359" max="4359" width="10.140625" style="1" bestFit="1" customWidth="1"/>
    <col min="4360" max="4360" width="9.140625" style="1"/>
    <col min="4361" max="4361" width="11.28515625" style="1" bestFit="1" customWidth="1"/>
    <col min="4362" max="4362" width="14" style="1" bestFit="1" customWidth="1"/>
    <col min="4363" max="4609" width="9.140625" style="1"/>
    <col min="4610" max="4610" width="17.7109375" style="1" customWidth="1"/>
    <col min="4611" max="4611" width="12.42578125" style="1" customWidth="1"/>
    <col min="4612" max="4612" width="14.85546875" style="1" customWidth="1"/>
    <col min="4613" max="4613" width="17.28515625" style="1" customWidth="1"/>
    <col min="4614" max="4614" width="20.28515625" style="1" customWidth="1"/>
    <col min="4615" max="4615" width="10.140625" style="1" bestFit="1" customWidth="1"/>
    <col min="4616" max="4616" width="9.140625" style="1"/>
    <col min="4617" max="4617" width="11.28515625" style="1" bestFit="1" customWidth="1"/>
    <col min="4618" max="4618" width="14" style="1" bestFit="1" customWidth="1"/>
    <col min="4619" max="4865" width="9.140625" style="1"/>
    <col min="4866" max="4866" width="17.7109375" style="1" customWidth="1"/>
    <col min="4867" max="4867" width="12.42578125" style="1" customWidth="1"/>
    <col min="4868" max="4868" width="14.85546875" style="1" customWidth="1"/>
    <col min="4869" max="4869" width="17.28515625" style="1" customWidth="1"/>
    <col min="4870" max="4870" width="20.28515625" style="1" customWidth="1"/>
    <col min="4871" max="4871" width="10.140625" style="1" bestFit="1" customWidth="1"/>
    <col min="4872" max="4872" width="9.140625" style="1"/>
    <col min="4873" max="4873" width="11.28515625" style="1" bestFit="1" customWidth="1"/>
    <col min="4874" max="4874" width="14" style="1" bestFit="1" customWidth="1"/>
    <col min="4875" max="5121" width="9.140625" style="1"/>
    <col min="5122" max="5122" width="17.7109375" style="1" customWidth="1"/>
    <col min="5123" max="5123" width="12.42578125" style="1" customWidth="1"/>
    <col min="5124" max="5124" width="14.85546875" style="1" customWidth="1"/>
    <col min="5125" max="5125" width="17.28515625" style="1" customWidth="1"/>
    <col min="5126" max="5126" width="20.28515625" style="1" customWidth="1"/>
    <col min="5127" max="5127" width="10.140625" style="1" bestFit="1" customWidth="1"/>
    <col min="5128" max="5128" width="9.140625" style="1"/>
    <col min="5129" max="5129" width="11.28515625" style="1" bestFit="1" customWidth="1"/>
    <col min="5130" max="5130" width="14" style="1" bestFit="1" customWidth="1"/>
    <col min="5131" max="5377" width="9.140625" style="1"/>
    <col min="5378" max="5378" width="17.7109375" style="1" customWidth="1"/>
    <col min="5379" max="5379" width="12.42578125" style="1" customWidth="1"/>
    <col min="5380" max="5380" width="14.85546875" style="1" customWidth="1"/>
    <col min="5381" max="5381" width="17.28515625" style="1" customWidth="1"/>
    <col min="5382" max="5382" width="20.28515625" style="1" customWidth="1"/>
    <col min="5383" max="5383" width="10.140625" style="1" bestFit="1" customWidth="1"/>
    <col min="5384" max="5384" width="9.140625" style="1"/>
    <col min="5385" max="5385" width="11.28515625" style="1" bestFit="1" customWidth="1"/>
    <col min="5386" max="5386" width="14" style="1" bestFit="1" customWidth="1"/>
    <col min="5387" max="5633" width="9.140625" style="1"/>
    <col min="5634" max="5634" width="17.7109375" style="1" customWidth="1"/>
    <col min="5635" max="5635" width="12.42578125" style="1" customWidth="1"/>
    <col min="5636" max="5636" width="14.85546875" style="1" customWidth="1"/>
    <col min="5637" max="5637" width="17.28515625" style="1" customWidth="1"/>
    <col min="5638" max="5638" width="20.28515625" style="1" customWidth="1"/>
    <col min="5639" max="5639" width="10.140625" style="1" bestFit="1" customWidth="1"/>
    <col min="5640" max="5640" width="9.140625" style="1"/>
    <col min="5641" max="5641" width="11.28515625" style="1" bestFit="1" customWidth="1"/>
    <col min="5642" max="5642" width="14" style="1" bestFit="1" customWidth="1"/>
    <col min="5643" max="5889" width="9.140625" style="1"/>
    <col min="5890" max="5890" width="17.7109375" style="1" customWidth="1"/>
    <col min="5891" max="5891" width="12.42578125" style="1" customWidth="1"/>
    <col min="5892" max="5892" width="14.85546875" style="1" customWidth="1"/>
    <col min="5893" max="5893" width="17.28515625" style="1" customWidth="1"/>
    <col min="5894" max="5894" width="20.28515625" style="1" customWidth="1"/>
    <col min="5895" max="5895" width="10.140625" style="1" bestFit="1" customWidth="1"/>
    <col min="5896" max="5896" width="9.140625" style="1"/>
    <col min="5897" max="5897" width="11.28515625" style="1" bestFit="1" customWidth="1"/>
    <col min="5898" max="5898" width="14" style="1" bestFit="1" customWidth="1"/>
    <col min="5899" max="6145" width="9.140625" style="1"/>
    <col min="6146" max="6146" width="17.7109375" style="1" customWidth="1"/>
    <col min="6147" max="6147" width="12.42578125" style="1" customWidth="1"/>
    <col min="6148" max="6148" width="14.85546875" style="1" customWidth="1"/>
    <col min="6149" max="6149" width="17.28515625" style="1" customWidth="1"/>
    <col min="6150" max="6150" width="20.28515625" style="1" customWidth="1"/>
    <col min="6151" max="6151" width="10.140625" style="1" bestFit="1" customWidth="1"/>
    <col min="6152" max="6152" width="9.140625" style="1"/>
    <col min="6153" max="6153" width="11.28515625" style="1" bestFit="1" customWidth="1"/>
    <col min="6154" max="6154" width="14" style="1" bestFit="1" customWidth="1"/>
    <col min="6155" max="6401" width="9.140625" style="1"/>
    <col min="6402" max="6402" width="17.7109375" style="1" customWidth="1"/>
    <col min="6403" max="6403" width="12.42578125" style="1" customWidth="1"/>
    <col min="6404" max="6404" width="14.85546875" style="1" customWidth="1"/>
    <col min="6405" max="6405" width="17.28515625" style="1" customWidth="1"/>
    <col min="6406" max="6406" width="20.28515625" style="1" customWidth="1"/>
    <col min="6407" max="6407" width="10.140625" style="1" bestFit="1" customWidth="1"/>
    <col min="6408" max="6408" width="9.140625" style="1"/>
    <col min="6409" max="6409" width="11.28515625" style="1" bestFit="1" customWidth="1"/>
    <col min="6410" max="6410" width="14" style="1" bestFit="1" customWidth="1"/>
    <col min="6411" max="6657" width="9.140625" style="1"/>
    <col min="6658" max="6658" width="17.7109375" style="1" customWidth="1"/>
    <col min="6659" max="6659" width="12.42578125" style="1" customWidth="1"/>
    <col min="6660" max="6660" width="14.85546875" style="1" customWidth="1"/>
    <col min="6661" max="6661" width="17.28515625" style="1" customWidth="1"/>
    <col min="6662" max="6662" width="20.28515625" style="1" customWidth="1"/>
    <col min="6663" max="6663" width="10.140625" style="1" bestFit="1" customWidth="1"/>
    <col min="6664" max="6664" width="9.140625" style="1"/>
    <col min="6665" max="6665" width="11.28515625" style="1" bestFit="1" customWidth="1"/>
    <col min="6666" max="6666" width="14" style="1" bestFit="1" customWidth="1"/>
    <col min="6667" max="6913" width="9.140625" style="1"/>
    <col min="6914" max="6914" width="17.7109375" style="1" customWidth="1"/>
    <col min="6915" max="6915" width="12.42578125" style="1" customWidth="1"/>
    <col min="6916" max="6916" width="14.85546875" style="1" customWidth="1"/>
    <col min="6917" max="6917" width="17.28515625" style="1" customWidth="1"/>
    <col min="6918" max="6918" width="20.28515625" style="1" customWidth="1"/>
    <col min="6919" max="6919" width="10.140625" style="1" bestFit="1" customWidth="1"/>
    <col min="6920" max="6920" width="9.140625" style="1"/>
    <col min="6921" max="6921" width="11.28515625" style="1" bestFit="1" customWidth="1"/>
    <col min="6922" max="6922" width="14" style="1" bestFit="1" customWidth="1"/>
    <col min="6923" max="7169" width="9.140625" style="1"/>
    <col min="7170" max="7170" width="17.7109375" style="1" customWidth="1"/>
    <col min="7171" max="7171" width="12.42578125" style="1" customWidth="1"/>
    <col min="7172" max="7172" width="14.85546875" style="1" customWidth="1"/>
    <col min="7173" max="7173" width="17.28515625" style="1" customWidth="1"/>
    <col min="7174" max="7174" width="20.28515625" style="1" customWidth="1"/>
    <col min="7175" max="7175" width="10.140625" style="1" bestFit="1" customWidth="1"/>
    <col min="7176" max="7176" width="9.140625" style="1"/>
    <col min="7177" max="7177" width="11.28515625" style="1" bestFit="1" customWidth="1"/>
    <col min="7178" max="7178" width="14" style="1" bestFit="1" customWidth="1"/>
    <col min="7179" max="7425" width="9.140625" style="1"/>
    <col min="7426" max="7426" width="17.7109375" style="1" customWidth="1"/>
    <col min="7427" max="7427" width="12.42578125" style="1" customWidth="1"/>
    <col min="7428" max="7428" width="14.85546875" style="1" customWidth="1"/>
    <col min="7429" max="7429" width="17.28515625" style="1" customWidth="1"/>
    <col min="7430" max="7430" width="20.28515625" style="1" customWidth="1"/>
    <col min="7431" max="7431" width="10.140625" style="1" bestFit="1" customWidth="1"/>
    <col min="7432" max="7432" width="9.140625" style="1"/>
    <col min="7433" max="7433" width="11.28515625" style="1" bestFit="1" customWidth="1"/>
    <col min="7434" max="7434" width="14" style="1" bestFit="1" customWidth="1"/>
    <col min="7435" max="7681" width="9.140625" style="1"/>
    <col min="7682" max="7682" width="17.7109375" style="1" customWidth="1"/>
    <col min="7683" max="7683" width="12.42578125" style="1" customWidth="1"/>
    <col min="7684" max="7684" width="14.85546875" style="1" customWidth="1"/>
    <col min="7685" max="7685" width="17.28515625" style="1" customWidth="1"/>
    <col min="7686" max="7686" width="20.28515625" style="1" customWidth="1"/>
    <col min="7687" max="7687" width="10.140625" style="1" bestFit="1" customWidth="1"/>
    <col min="7688" max="7688" width="9.140625" style="1"/>
    <col min="7689" max="7689" width="11.28515625" style="1" bestFit="1" customWidth="1"/>
    <col min="7690" max="7690" width="14" style="1" bestFit="1" customWidth="1"/>
    <col min="7691" max="7937" width="9.140625" style="1"/>
    <col min="7938" max="7938" width="17.7109375" style="1" customWidth="1"/>
    <col min="7939" max="7939" width="12.42578125" style="1" customWidth="1"/>
    <col min="7940" max="7940" width="14.85546875" style="1" customWidth="1"/>
    <col min="7941" max="7941" width="17.28515625" style="1" customWidth="1"/>
    <col min="7942" max="7942" width="20.28515625" style="1" customWidth="1"/>
    <col min="7943" max="7943" width="10.140625" style="1" bestFit="1" customWidth="1"/>
    <col min="7944" max="7944" width="9.140625" style="1"/>
    <col min="7945" max="7945" width="11.28515625" style="1" bestFit="1" customWidth="1"/>
    <col min="7946" max="7946" width="14" style="1" bestFit="1" customWidth="1"/>
    <col min="7947" max="8193" width="9.140625" style="1"/>
    <col min="8194" max="8194" width="17.7109375" style="1" customWidth="1"/>
    <col min="8195" max="8195" width="12.42578125" style="1" customWidth="1"/>
    <col min="8196" max="8196" width="14.85546875" style="1" customWidth="1"/>
    <col min="8197" max="8197" width="17.28515625" style="1" customWidth="1"/>
    <col min="8198" max="8198" width="20.28515625" style="1" customWidth="1"/>
    <col min="8199" max="8199" width="10.140625" style="1" bestFit="1" customWidth="1"/>
    <col min="8200" max="8200" width="9.140625" style="1"/>
    <col min="8201" max="8201" width="11.28515625" style="1" bestFit="1" customWidth="1"/>
    <col min="8202" max="8202" width="14" style="1" bestFit="1" customWidth="1"/>
    <col min="8203" max="8449" width="9.140625" style="1"/>
    <col min="8450" max="8450" width="17.7109375" style="1" customWidth="1"/>
    <col min="8451" max="8451" width="12.42578125" style="1" customWidth="1"/>
    <col min="8452" max="8452" width="14.85546875" style="1" customWidth="1"/>
    <col min="8453" max="8453" width="17.28515625" style="1" customWidth="1"/>
    <col min="8454" max="8454" width="20.28515625" style="1" customWidth="1"/>
    <col min="8455" max="8455" width="10.140625" style="1" bestFit="1" customWidth="1"/>
    <col min="8456" max="8456" width="9.140625" style="1"/>
    <col min="8457" max="8457" width="11.28515625" style="1" bestFit="1" customWidth="1"/>
    <col min="8458" max="8458" width="14" style="1" bestFit="1" customWidth="1"/>
    <col min="8459" max="8705" width="9.140625" style="1"/>
    <col min="8706" max="8706" width="17.7109375" style="1" customWidth="1"/>
    <col min="8707" max="8707" width="12.42578125" style="1" customWidth="1"/>
    <col min="8708" max="8708" width="14.85546875" style="1" customWidth="1"/>
    <col min="8709" max="8709" width="17.28515625" style="1" customWidth="1"/>
    <col min="8710" max="8710" width="20.28515625" style="1" customWidth="1"/>
    <col min="8711" max="8711" width="10.140625" style="1" bestFit="1" customWidth="1"/>
    <col min="8712" max="8712" width="9.140625" style="1"/>
    <col min="8713" max="8713" width="11.28515625" style="1" bestFit="1" customWidth="1"/>
    <col min="8714" max="8714" width="14" style="1" bestFit="1" customWidth="1"/>
    <col min="8715" max="8961" width="9.140625" style="1"/>
    <col min="8962" max="8962" width="17.7109375" style="1" customWidth="1"/>
    <col min="8963" max="8963" width="12.42578125" style="1" customWidth="1"/>
    <col min="8964" max="8964" width="14.85546875" style="1" customWidth="1"/>
    <col min="8965" max="8965" width="17.28515625" style="1" customWidth="1"/>
    <col min="8966" max="8966" width="20.28515625" style="1" customWidth="1"/>
    <col min="8967" max="8967" width="10.140625" style="1" bestFit="1" customWidth="1"/>
    <col min="8968" max="8968" width="9.140625" style="1"/>
    <col min="8969" max="8969" width="11.28515625" style="1" bestFit="1" customWidth="1"/>
    <col min="8970" max="8970" width="14" style="1" bestFit="1" customWidth="1"/>
    <col min="8971" max="9217" width="9.140625" style="1"/>
    <col min="9218" max="9218" width="17.7109375" style="1" customWidth="1"/>
    <col min="9219" max="9219" width="12.42578125" style="1" customWidth="1"/>
    <col min="9220" max="9220" width="14.85546875" style="1" customWidth="1"/>
    <col min="9221" max="9221" width="17.28515625" style="1" customWidth="1"/>
    <col min="9222" max="9222" width="20.28515625" style="1" customWidth="1"/>
    <col min="9223" max="9223" width="10.140625" style="1" bestFit="1" customWidth="1"/>
    <col min="9224" max="9224" width="9.140625" style="1"/>
    <col min="9225" max="9225" width="11.28515625" style="1" bestFit="1" customWidth="1"/>
    <col min="9226" max="9226" width="14" style="1" bestFit="1" customWidth="1"/>
    <col min="9227" max="9473" width="9.140625" style="1"/>
    <col min="9474" max="9474" width="17.7109375" style="1" customWidth="1"/>
    <col min="9475" max="9475" width="12.42578125" style="1" customWidth="1"/>
    <col min="9476" max="9476" width="14.85546875" style="1" customWidth="1"/>
    <col min="9477" max="9477" width="17.28515625" style="1" customWidth="1"/>
    <col min="9478" max="9478" width="20.28515625" style="1" customWidth="1"/>
    <col min="9479" max="9479" width="10.140625" style="1" bestFit="1" customWidth="1"/>
    <col min="9480" max="9480" width="9.140625" style="1"/>
    <col min="9481" max="9481" width="11.28515625" style="1" bestFit="1" customWidth="1"/>
    <col min="9482" max="9482" width="14" style="1" bestFit="1" customWidth="1"/>
    <col min="9483" max="9729" width="9.140625" style="1"/>
    <col min="9730" max="9730" width="17.7109375" style="1" customWidth="1"/>
    <col min="9731" max="9731" width="12.42578125" style="1" customWidth="1"/>
    <col min="9732" max="9732" width="14.85546875" style="1" customWidth="1"/>
    <col min="9733" max="9733" width="17.28515625" style="1" customWidth="1"/>
    <col min="9734" max="9734" width="20.28515625" style="1" customWidth="1"/>
    <col min="9735" max="9735" width="10.140625" style="1" bestFit="1" customWidth="1"/>
    <col min="9736" max="9736" width="9.140625" style="1"/>
    <col min="9737" max="9737" width="11.28515625" style="1" bestFit="1" customWidth="1"/>
    <col min="9738" max="9738" width="14" style="1" bestFit="1" customWidth="1"/>
    <col min="9739" max="9985" width="9.140625" style="1"/>
    <col min="9986" max="9986" width="17.7109375" style="1" customWidth="1"/>
    <col min="9987" max="9987" width="12.42578125" style="1" customWidth="1"/>
    <col min="9988" max="9988" width="14.85546875" style="1" customWidth="1"/>
    <col min="9989" max="9989" width="17.28515625" style="1" customWidth="1"/>
    <col min="9990" max="9990" width="20.28515625" style="1" customWidth="1"/>
    <col min="9991" max="9991" width="10.140625" style="1" bestFit="1" customWidth="1"/>
    <col min="9992" max="9992" width="9.140625" style="1"/>
    <col min="9993" max="9993" width="11.28515625" style="1" bestFit="1" customWidth="1"/>
    <col min="9994" max="9994" width="14" style="1" bestFit="1" customWidth="1"/>
    <col min="9995" max="10241" width="9.140625" style="1"/>
    <col min="10242" max="10242" width="17.7109375" style="1" customWidth="1"/>
    <col min="10243" max="10243" width="12.42578125" style="1" customWidth="1"/>
    <col min="10244" max="10244" width="14.85546875" style="1" customWidth="1"/>
    <col min="10245" max="10245" width="17.28515625" style="1" customWidth="1"/>
    <col min="10246" max="10246" width="20.28515625" style="1" customWidth="1"/>
    <col min="10247" max="10247" width="10.140625" style="1" bestFit="1" customWidth="1"/>
    <col min="10248" max="10248" width="9.140625" style="1"/>
    <col min="10249" max="10249" width="11.28515625" style="1" bestFit="1" customWidth="1"/>
    <col min="10250" max="10250" width="14" style="1" bestFit="1" customWidth="1"/>
    <col min="10251" max="10497" width="9.140625" style="1"/>
    <col min="10498" max="10498" width="17.7109375" style="1" customWidth="1"/>
    <col min="10499" max="10499" width="12.42578125" style="1" customWidth="1"/>
    <col min="10500" max="10500" width="14.85546875" style="1" customWidth="1"/>
    <col min="10501" max="10501" width="17.28515625" style="1" customWidth="1"/>
    <col min="10502" max="10502" width="20.28515625" style="1" customWidth="1"/>
    <col min="10503" max="10503" width="10.140625" style="1" bestFit="1" customWidth="1"/>
    <col min="10504" max="10504" width="9.140625" style="1"/>
    <col min="10505" max="10505" width="11.28515625" style="1" bestFit="1" customWidth="1"/>
    <col min="10506" max="10506" width="14" style="1" bestFit="1" customWidth="1"/>
    <col min="10507" max="10753" width="9.140625" style="1"/>
    <col min="10754" max="10754" width="17.7109375" style="1" customWidth="1"/>
    <col min="10755" max="10755" width="12.42578125" style="1" customWidth="1"/>
    <col min="10756" max="10756" width="14.85546875" style="1" customWidth="1"/>
    <col min="10757" max="10757" width="17.28515625" style="1" customWidth="1"/>
    <col min="10758" max="10758" width="20.28515625" style="1" customWidth="1"/>
    <col min="10759" max="10759" width="10.140625" style="1" bestFit="1" customWidth="1"/>
    <col min="10760" max="10760" width="9.140625" style="1"/>
    <col min="10761" max="10761" width="11.28515625" style="1" bestFit="1" customWidth="1"/>
    <col min="10762" max="10762" width="14" style="1" bestFit="1" customWidth="1"/>
    <col min="10763" max="11009" width="9.140625" style="1"/>
    <col min="11010" max="11010" width="17.7109375" style="1" customWidth="1"/>
    <col min="11011" max="11011" width="12.42578125" style="1" customWidth="1"/>
    <col min="11012" max="11012" width="14.85546875" style="1" customWidth="1"/>
    <col min="11013" max="11013" width="17.28515625" style="1" customWidth="1"/>
    <col min="11014" max="11014" width="20.28515625" style="1" customWidth="1"/>
    <col min="11015" max="11015" width="10.140625" style="1" bestFit="1" customWidth="1"/>
    <col min="11016" max="11016" width="9.140625" style="1"/>
    <col min="11017" max="11017" width="11.28515625" style="1" bestFit="1" customWidth="1"/>
    <col min="11018" max="11018" width="14" style="1" bestFit="1" customWidth="1"/>
    <col min="11019" max="11265" width="9.140625" style="1"/>
    <col min="11266" max="11266" width="17.7109375" style="1" customWidth="1"/>
    <col min="11267" max="11267" width="12.42578125" style="1" customWidth="1"/>
    <col min="11268" max="11268" width="14.85546875" style="1" customWidth="1"/>
    <col min="11269" max="11269" width="17.28515625" style="1" customWidth="1"/>
    <col min="11270" max="11270" width="20.28515625" style="1" customWidth="1"/>
    <col min="11271" max="11271" width="10.140625" style="1" bestFit="1" customWidth="1"/>
    <col min="11272" max="11272" width="9.140625" style="1"/>
    <col min="11273" max="11273" width="11.28515625" style="1" bestFit="1" customWidth="1"/>
    <col min="11274" max="11274" width="14" style="1" bestFit="1" customWidth="1"/>
    <col min="11275" max="11521" width="9.140625" style="1"/>
    <col min="11522" max="11522" width="17.7109375" style="1" customWidth="1"/>
    <col min="11523" max="11523" width="12.42578125" style="1" customWidth="1"/>
    <col min="11524" max="11524" width="14.85546875" style="1" customWidth="1"/>
    <col min="11525" max="11525" width="17.28515625" style="1" customWidth="1"/>
    <col min="11526" max="11526" width="20.28515625" style="1" customWidth="1"/>
    <col min="11527" max="11527" width="10.140625" style="1" bestFit="1" customWidth="1"/>
    <col min="11528" max="11528" width="9.140625" style="1"/>
    <col min="11529" max="11529" width="11.28515625" style="1" bestFit="1" customWidth="1"/>
    <col min="11530" max="11530" width="14" style="1" bestFit="1" customWidth="1"/>
    <col min="11531" max="11777" width="9.140625" style="1"/>
    <col min="11778" max="11778" width="17.7109375" style="1" customWidth="1"/>
    <col min="11779" max="11779" width="12.42578125" style="1" customWidth="1"/>
    <col min="11780" max="11780" width="14.85546875" style="1" customWidth="1"/>
    <col min="11781" max="11781" width="17.28515625" style="1" customWidth="1"/>
    <col min="11782" max="11782" width="20.28515625" style="1" customWidth="1"/>
    <col min="11783" max="11783" width="10.140625" style="1" bestFit="1" customWidth="1"/>
    <col min="11784" max="11784" width="9.140625" style="1"/>
    <col min="11785" max="11785" width="11.28515625" style="1" bestFit="1" customWidth="1"/>
    <col min="11786" max="11786" width="14" style="1" bestFit="1" customWidth="1"/>
    <col min="11787" max="12033" width="9.140625" style="1"/>
    <col min="12034" max="12034" width="17.7109375" style="1" customWidth="1"/>
    <col min="12035" max="12035" width="12.42578125" style="1" customWidth="1"/>
    <col min="12036" max="12036" width="14.85546875" style="1" customWidth="1"/>
    <col min="12037" max="12037" width="17.28515625" style="1" customWidth="1"/>
    <col min="12038" max="12038" width="20.28515625" style="1" customWidth="1"/>
    <col min="12039" max="12039" width="10.140625" style="1" bestFit="1" customWidth="1"/>
    <col min="12040" max="12040" width="9.140625" style="1"/>
    <col min="12041" max="12041" width="11.28515625" style="1" bestFit="1" customWidth="1"/>
    <col min="12042" max="12042" width="14" style="1" bestFit="1" customWidth="1"/>
    <col min="12043" max="12289" width="9.140625" style="1"/>
    <col min="12290" max="12290" width="17.7109375" style="1" customWidth="1"/>
    <col min="12291" max="12291" width="12.42578125" style="1" customWidth="1"/>
    <col min="12292" max="12292" width="14.85546875" style="1" customWidth="1"/>
    <col min="12293" max="12293" width="17.28515625" style="1" customWidth="1"/>
    <col min="12294" max="12294" width="20.28515625" style="1" customWidth="1"/>
    <col min="12295" max="12295" width="10.140625" style="1" bestFit="1" customWidth="1"/>
    <col min="12296" max="12296" width="9.140625" style="1"/>
    <col min="12297" max="12297" width="11.28515625" style="1" bestFit="1" customWidth="1"/>
    <col min="12298" max="12298" width="14" style="1" bestFit="1" customWidth="1"/>
    <col min="12299" max="12545" width="9.140625" style="1"/>
    <col min="12546" max="12546" width="17.7109375" style="1" customWidth="1"/>
    <col min="12547" max="12547" width="12.42578125" style="1" customWidth="1"/>
    <col min="12548" max="12548" width="14.85546875" style="1" customWidth="1"/>
    <col min="12549" max="12549" width="17.28515625" style="1" customWidth="1"/>
    <col min="12550" max="12550" width="20.28515625" style="1" customWidth="1"/>
    <col min="12551" max="12551" width="10.140625" style="1" bestFit="1" customWidth="1"/>
    <col min="12552" max="12552" width="9.140625" style="1"/>
    <col min="12553" max="12553" width="11.28515625" style="1" bestFit="1" customWidth="1"/>
    <col min="12554" max="12554" width="14" style="1" bestFit="1" customWidth="1"/>
    <col min="12555" max="12801" width="9.140625" style="1"/>
    <col min="12802" max="12802" width="17.7109375" style="1" customWidth="1"/>
    <col min="12803" max="12803" width="12.42578125" style="1" customWidth="1"/>
    <col min="12804" max="12804" width="14.85546875" style="1" customWidth="1"/>
    <col min="12805" max="12805" width="17.28515625" style="1" customWidth="1"/>
    <col min="12806" max="12806" width="20.28515625" style="1" customWidth="1"/>
    <col min="12807" max="12807" width="10.140625" style="1" bestFit="1" customWidth="1"/>
    <col min="12808" max="12808" width="9.140625" style="1"/>
    <col min="12809" max="12809" width="11.28515625" style="1" bestFit="1" customWidth="1"/>
    <col min="12810" max="12810" width="14" style="1" bestFit="1" customWidth="1"/>
    <col min="12811" max="13057" width="9.140625" style="1"/>
    <col min="13058" max="13058" width="17.7109375" style="1" customWidth="1"/>
    <col min="13059" max="13059" width="12.42578125" style="1" customWidth="1"/>
    <col min="13060" max="13060" width="14.85546875" style="1" customWidth="1"/>
    <col min="13061" max="13061" width="17.28515625" style="1" customWidth="1"/>
    <col min="13062" max="13062" width="20.28515625" style="1" customWidth="1"/>
    <col min="13063" max="13063" width="10.140625" style="1" bestFit="1" customWidth="1"/>
    <col min="13064" max="13064" width="9.140625" style="1"/>
    <col min="13065" max="13065" width="11.28515625" style="1" bestFit="1" customWidth="1"/>
    <col min="13066" max="13066" width="14" style="1" bestFit="1" customWidth="1"/>
    <col min="13067" max="13313" width="9.140625" style="1"/>
    <col min="13314" max="13314" width="17.7109375" style="1" customWidth="1"/>
    <col min="13315" max="13315" width="12.42578125" style="1" customWidth="1"/>
    <col min="13316" max="13316" width="14.85546875" style="1" customWidth="1"/>
    <col min="13317" max="13317" width="17.28515625" style="1" customWidth="1"/>
    <col min="13318" max="13318" width="20.28515625" style="1" customWidth="1"/>
    <col min="13319" max="13319" width="10.140625" style="1" bestFit="1" customWidth="1"/>
    <col min="13320" max="13320" width="9.140625" style="1"/>
    <col min="13321" max="13321" width="11.28515625" style="1" bestFit="1" customWidth="1"/>
    <col min="13322" max="13322" width="14" style="1" bestFit="1" customWidth="1"/>
    <col min="13323" max="13569" width="9.140625" style="1"/>
    <col min="13570" max="13570" width="17.7109375" style="1" customWidth="1"/>
    <col min="13571" max="13571" width="12.42578125" style="1" customWidth="1"/>
    <col min="13572" max="13572" width="14.85546875" style="1" customWidth="1"/>
    <col min="13573" max="13573" width="17.28515625" style="1" customWidth="1"/>
    <col min="13574" max="13574" width="20.28515625" style="1" customWidth="1"/>
    <col min="13575" max="13575" width="10.140625" style="1" bestFit="1" customWidth="1"/>
    <col min="13576" max="13576" width="9.140625" style="1"/>
    <col min="13577" max="13577" width="11.28515625" style="1" bestFit="1" customWidth="1"/>
    <col min="13578" max="13578" width="14" style="1" bestFit="1" customWidth="1"/>
    <col min="13579" max="13825" width="9.140625" style="1"/>
    <col min="13826" max="13826" width="17.7109375" style="1" customWidth="1"/>
    <col min="13827" max="13827" width="12.42578125" style="1" customWidth="1"/>
    <col min="13828" max="13828" width="14.85546875" style="1" customWidth="1"/>
    <col min="13829" max="13829" width="17.28515625" style="1" customWidth="1"/>
    <col min="13830" max="13830" width="20.28515625" style="1" customWidth="1"/>
    <col min="13831" max="13831" width="10.140625" style="1" bestFit="1" customWidth="1"/>
    <col min="13832" max="13832" width="9.140625" style="1"/>
    <col min="13833" max="13833" width="11.28515625" style="1" bestFit="1" customWidth="1"/>
    <col min="13834" max="13834" width="14" style="1" bestFit="1" customWidth="1"/>
    <col min="13835" max="14081" width="9.140625" style="1"/>
    <col min="14082" max="14082" width="17.7109375" style="1" customWidth="1"/>
    <col min="14083" max="14083" width="12.42578125" style="1" customWidth="1"/>
    <col min="14084" max="14084" width="14.85546875" style="1" customWidth="1"/>
    <col min="14085" max="14085" width="17.28515625" style="1" customWidth="1"/>
    <col min="14086" max="14086" width="20.28515625" style="1" customWidth="1"/>
    <col min="14087" max="14087" width="10.140625" style="1" bestFit="1" customWidth="1"/>
    <col min="14088" max="14088" width="9.140625" style="1"/>
    <col min="14089" max="14089" width="11.28515625" style="1" bestFit="1" customWidth="1"/>
    <col min="14090" max="14090" width="14" style="1" bestFit="1" customWidth="1"/>
    <col min="14091" max="14337" width="9.140625" style="1"/>
    <col min="14338" max="14338" width="17.7109375" style="1" customWidth="1"/>
    <col min="14339" max="14339" width="12.42578125" style="1" customWidth="1"/>
    <col min="14340" max="14340" width="14.85546875" style="1" customWidth="1"/>
    <col min="14341" max="14341" width="17.28515625" style="1" customWidth="1"/>
    <col min="14342" max="14342" width="20.28515625" style="1" customWidth="1"/>
    <col min="14343" max="14343" width="10.140625" style="1" bestFit="1" customWidth="1"/>
    <col min="14344" max="14344" width="9.140625" style="1"/>
    <col min="14345" max="14345" width="11.28515625" style="1" bestFit="1" customWidth="1"/>
    <col min="14346" max="14346" width="14" style="1" bestFit="1" customWidth="1"/>
    <col min="14347" max="14593" width="9.140625" style="1"/>
    <col min="14594" max="14594" width="17.7109375" style="1" customWidth="1"/>
    <col min="14595" max="14595" width="12.42578125" style="1" customWidth="1"/>
    <col min="14596" max="14596" width="14.85546875" style="1" customWidth="1"/>
    <col min="14597" max="14597" width="17.28515625" style="1" customWidth="1"/>
    <col min="14598" max="14598" width="20.28515625" style="1" customWidth="1"/>
    <col min="14599" max="14599" width="10.140625" style="1" bestFit="1" customWidth="1"/>
    <col min="14600" max="14600" width="9.140625" style="1"/>
    <col min="14601" max="14601" width="11.28515625" style="1" bestFit="1" customWidth="1"/>
    <col min="14602" max="14602" width="14" style="1" bestFit="1" customWidth="1"/>
    <col min="14603" max="14849" width="9.140625" style="1"/>
    <col min="14850" max="14850" width="17.7109375" style="1" customWidth="1"/>
    <col min="14851" max="14851" width="12.42578125" style="1" customWidth="1"/>
    <col min="14852" max="14852" width="14.85546875" style="1" customWidth="1"/>
    <col min="14853" max="14853" width="17.28515625" style="1" customWidth="1"/>
    <col min="14854" max="14854" width="20.28515625" style="1" customWidth="1"/>
    <col min="14855" max="14855" width="10.140625" style="1" bestFit="1" customWidth="1"/>
    <col min="14856" max="14856" width="9.140625" style="1"/>
    <col min="14857" max="14857" width="11.28515625" style="1" bestFit="1" customWidth="1"/>
    <col min="14858" max="14858" width="14" style="1" bestFit="1" customWidth="1"/>
    <col min="14859" max="15105" width="9.140625" style="1"/>
    <col min="15106" max="15106" width="17.7109375" style="1" customWidth="1"/>
    <col min="15107" max="15107" width="12.42578125" style="1" customWidth="1"/>
    <col min="15108" max="15108" width="14.85546875" style="1" customWidth="1"/>
    <col min="15109" max="15109" width="17.28515625" style="1" customWidth="1"/>
    <col min="15110" max="15110" width="20.28515625" style="1" customWidth="1"/>
    <col min="15111" max="15111" width="10.140625" style="1" bestFit="1" customWidth="1"/>
    <col min="15112" max="15112" width="9.140625" style="1"/>
    <col min="15113" max="15113" width="11.28515625" style="1" bestFit="1" customWidth="1"/>
    <col min="15114" max="15114" width="14" style="1" bestFit="1" customWidth="1"/>
    <col min="15115" max="15361" width="9.140625" style="1"/>
    <col min="15362" max="15362" width="17.7109375" style="1" customWidth="1"/>
    <col min="15363" max="15363" width="12.42578125" style="1" customWidth="1"/>
    <col min="15364" max="15364" width="14.85546875" style="1" customWidth="1"/>
    <col min="15365" max="15365" width="17.28515625" style="1" customWidth="1"/>
    <col min="15366" max="15366" width="20.28515625" style="1" customWidth="1"/>
    <col min="15367" max="15367" width="10.140625" style="1" bestFit="1" customWidth="1"/>
    <col min="15368" max="15368" width="9.140625" style="1"/>
    <col min="15369" max="15369" width="11.28515625" style="1" bestFit="1" customWidth="1"/>
    <col min="15370" max="15370" width="14" style="1" bestFit="1" customWidth="1"/>
    <col min="15371" max="15617" width="9.140625" style="1"/>
    <col min="15618" max="15618" width="17.7109375" style="1" customWidth="1"/>
    <col min="15619" max="15619" width="12.42578125" style="1" customWidth="1"/>
    <col min="15620" max="15620" width="14.85546875" style="1" customWidth="1"/>
    <col min="15621" max="15621" width="17.28515625" style="1" customWidth="1"/>
    <col min="15622" max="15622" width="20.28515625" style="1" customWidth="1"/>
    <col min="15623" max="15623" width="10.140625" style="1" bestFit="1" customWidth="1"/>
    <col min="15624" max="15624" width="9.140625" style="1"/>
    <col min="15625" max="15625" width="11.28515625" style="1" bestFit="1" customWidth="1"/>
    <col min="15626" max="15626" width="14" style="1" bestFit="1" customWidth="1"/>
    <col min="15627" max="15873" width="9.140625" style="1"/>
    <col min="15874" max="15874" width="17.7109375" style="1" customWidth="1"/>
    <col min="15875" max="15875" width="12.42578125" style="1" customWidth="1"/>
    <col min="15876" max="15876" width="14.85546875" style="1" customWidth="1"/>
    <col min="15877" max="15877" width="17.28515625" style="1" customWidth="1"/>
    <col min="15878" max="15878" width="20.28515625" style="1" customWidth="1"/>
    <col min="15879" max="15879" width="10.140625" style="1" bestFit="1" customWidth="1"/>
    <col min="15880" max="15880" width="9.140625" style="1"/>
    <col min="15881" max="15881" width="11.28515625" style="1" bestFit="1" customWidth="1"/>
    <col min="15882" max="15882" width="14" style="1" bestFit="1" customWidth="1"/>
    <col min="15883" max="16129" width="9.140625" style="1"/>
    <col min="16130" max="16130" width="17.7109375" style="1" customWidth="1"/>
    <col min="16131" max="16131" width="12.42578125" style="1" customWidth="1"/>
    <col min="16132" max="16132" width="14.85546875" style="1" customWidth="1"/>
    <col min="16133" max="16133" width="17.28515625" style="1" customWidth="1"/>
    <col min="16134" max="16134" width="20.28515625" style="1" customWidth="1"/>
    <col min="16135" max="16135" width="10.140625" style="1" bestFit="1" customWidth="1"/>
    <col min="16136" max="16136" width="9.140625" style="1"/>
    <col min="16137" max="16137" width="11.28515625" style="1" bestFit="1" customWidth="1"/>
    <col min="16138" max="16138" width="14" style="1" bestFit="1" customWidth="1"/>
    <col min="16139" max="16384" width="9.140625" style="1"/>
  </cols>
  <sheetData>
    <row r="1" spans="2:8" s="16" customFormat="1"/>
    <row r="2" spans="2:8" ht="23.25" customHeight="1">
      <c r="B2" s="112" t="s">
        <v>0</v>
      </c>
      <c r="C2" s="112"/>
      <c r="D2" s="112"/>
      <c r="E2" s="112"/>
      <c r="F2" s="112"/>
      <c r="G2" s="16"/>
      <c r="H2" s="16"/>
    </row>
    <row r="3" spans="2:8">
      <c r="B3" s="2"/>
      <c r="C3" s="2"/>
      <c r="D3" s="2"/>
      <c r="E3" s="2"/>
      <c r="F3" s="2"/>
      <c r="G3" s="16"/>
      <c r="H3" s="16"/>
    </row>
    <row r="4" spans="2:8" ht="15">
      <c r="B4" s="3" t="s">
        <v>56</v>
      </c>
      <c r="C4" s="4"/>
      <c r="D4" s="4"/>
      <c r="E4" s="4"/>
      <c r="F4" s="5"/>
      <c r="G4" s="16"/>
      <c r="H4" s="16"/>
    </row>
    <row r="5" spans="2:8" ht="15.75">
      <c r="B5" s="6"/>
      <c r="C5" s="6"/>
      <c r="D5" s="6"/>
      <c r="E5" s="6"/>
      <c r="F5" s="7"/>
      <c r="G5" s="16"/>
      <c r="H5" s="16"/>
    </row>
    <row r="6" spans="2:8">
      <c r="B6" s="8" t="s">
        <v>1</v>
      </c>
      <c r="C6" s="9"/>
      <c r="D6" s="110" t="s">
        <v>55</v>
      </c>
      <c r="E6" s="10"/>
      <c r="F6" s="11"/>
      <c r="G6" s="16"/>
      <c r="H6" s="16"/>
    </row>
    <row r="7" spans="2:8">
      <c r="B7" s="12" t="s">
        <v>2</v>
      </c>
      <c r="C7" s="13"/>
      <c r="D7" s="111" t="s">
        <v>3</v>
      </c>
      <c r="E7" s="14"/>
      <c r="F7" s="15"/>
      <c r="G7" s="16"/>
      <c r="H7" s="16"/>
    </row>
    <row r="8" spans="2:8">
      <c r="B8" s="12" t="s">
        <v>4</v>
      </c>
      <c r="C8" s="13"/>
      <c r="D8" s="111" t="s">
        <v>5</v>
      </c>
      <c r="E8" s="14"/>
      <c r="F8" s="15"/>
      <c r="G8" s="16"/>
      <c r="H8" s="16"/>
    </row>
    <row r="9" spans="2:8">
      <c r="B9" s="12" t="s">
        <v>6</v>
      </c>
      <c r="C9" s="13"/>
      <c r="D9" s="106">
        <v>1</v>
      </c>
      <c r="E9" s="14"/>
      <c r="F9" s="16"/>
      <c r="G9" s="16"/>
      <c r="H9" s="16"/>
    </row>
    <row r="10" spans="2:8" ht="13.5" customHeight="1">
      <c r="B10" s="6"/>
      <c r="C10" s="16"/>
      <c r="D10" s="17"/>
      <c r="E10" s="14"/>
      <c r="F10" s="16"/>
      <c r="G10" s="16"/>
      <c r="H10" s="16"/>
    </row>
    <row r="11" spans="2:8">
      <c r="B11" s="6"/>
      <c r="C11" s="6"/>
      <c r="D11" s="18"/>
      <c r="E11" s="14"/>
      <c r="F11" s="19" t="s">
        <v>7</v>
      </c>
      <c r="G11" s="16"/>
      <c r="H11" s="16"/>
    </row>
    <row r="12" spans="2:8">
      <c r="B12" s="16"/>
      <c r="C12" s="16"/>
      <c r="D12" s="20"/>
      <c r="E12" s="14"/>
      <c r="F12" s="21" t="s">
        <v>8</v>
      </c>
      <c r="G12" s="16"/>
      <c r="H12" s="16"/>
    </row>
    <row r="13" spans="2:8">
      <c r="B13" s="22" t="s">
        <v>9</v>
      </c>
      <c r="C13" s="23"/>
      <c r="D13" s="24"/>
      <c r="E13" s="14"/>
      <c r="F13" s="25"/>
      <c r="G13" s="16"/>
      <c r="H13" s="16"/>
    </row>
    <row r="14" spans="2:8">
      <c r="B14" s="26" t="s">
        <v>10</v>
      </c>
      <c r="C14" s="6"/>
      <c r="D14" s="27"/>
      <c r="E14" s="14"/>
      <c r="F14" s="107">
        <v>40000000</v>
      </c>
      <c r="G14" s="16"/>
      <c r="H14" s="16"/>
    </row>
    <row r="15" spans="2:8">
      <c r="B15" s="26" t="s">
        <v>11</v>
      </c>
      <c r="C15" s="29"/>
      <c r="D15" s="30"/>
      <c r="E15" s="14"/>
      <c r="F15" s="107">
        <v>600000</v>
      </c>
      <c r="G15" s="16"/>
      <c r="H15" s="16"/>
    </row>
    <row r="16" spans="2:8">
      <c r="B16" s="26" t="s">
        <v>12</v>
      </c>
      <c r="C16" s="29"/>
      <c r="D16" s="30"/>
      <c r="E16" s="14"/>
      <c r="F16" s="108">
        <v>5000000</v>
      </c>
      <c r="G16" s="16"/>
      <c r="H16" s="16"/>
    </row>
    <row r="17" spans="2:19">
      <c r="B17" s="26" t="s">
        <v>13</v>
      </c>
      <c r="C17" s="29"/>
      <c r="D17" s="30"/>
      <c r="E17" s="14"/>
      <c r="F17" s="31"/>
      <c r="G17" s="16"/>
      <c r="H17" s="16"/>
    </row>
    <row r="18" spans="2:19">
      <c r="B18" s="32" t="s">
        <v>14</v>
      </c>
      <c r="C18" s="33"/>
      <c r="D18" s="34"/>
      <c r="E18" s="14"/>
      <c r="F18" s="35">
        <f>SUM(F14:F17)-F15</f>
        <v>45000000</v>
      </c>
      <c r="G18" s="16"/>
      <c r="H18" s="16"/>
      <c r="P18" s="36"/>
      <c r="Q18" s="36"/>
      <c r="R18" s="36"/>
      <c r="S18" s="36"/>
    </row>
    <row r="19" spans="2:19">
      <c r="B19" s="37"/>
      <c r="C19" s="38"/>
      <c r="D19" s="39"/>
      <c r="E19" s="14"/>
      <c r="F19" s="40"/>
      <c r="G19" s="16"/>
      <c r="H19" s="16"/>
      <c r="P19" s="36"/>
      <c r="Q19" s="36"/>
      <c r="R19" s="36"/>
      <c r="S19" s="36"/>
    </row>
    <row r="20" spans="2:19">
      <c r="B20" s="32" t="s">
        <v>15</v>
      </c>
      <c r="C20" s="41"/>
      <c r="D20" s="42"/>
      <c r="E20" s="30"/>
      <c r="F20" s="43" t="s">
        <v>16</v>
      </c>
      <c r="G20" s="16"/>
      <c r="H20" s="16"/>
    </row>
    <row r="21" spans="2:19">
      <c r="B21" s="44" t="s">
        <v>17</v>
      </c>
      <c r="C21" s="45"/>
      <c r="D21" s="30"/>
      <c r="E21" s="30"/>
      <c r="F21" s="28">
        <f>IF($F$14&gt;29800000,29800000*8%,$F$14*8%)</f>
        <v>2384000</v>
      </c>
      <c r="G21" s="16"/>
      <c r="H21" s="16"/>
    </row>
    <row r="22" spans="2:19">
      <c r="B22" s="44" t="s">
        <v>18</v>
      </c>
      <c r="C22" s="45"/>
      <c r="D22" s="30"/>
      <c r="E22" s="30"/>
      <c r="F22" s="28">
        <f>IF($F$14&gt;29800000,29800000*1.5%,$F$14*1.5%)</f>
        <v>447000</v>
      </c>
      <c r="G22" s="16"/>
      <c r="H22" s="16"/>
    </row>
    <row r="23" spans="2:19">
      <c r="B23" s="44" t="s">
        <v>19</v>
      </c>
      <c r="C23" s="45"/>
      <c r="D23" s="30"/>
      <c r="E23" s="30"/>
      <c r="F23" s="28">
        <f>IF($F$14&gt;88400000,88400000*1%,$F$14*1%)</f>
        <v>400000</v>
      </c>
      <c r="G23" s="16"/>
      <c r="H23" s="16"/>
    </row>
    <row r="24" spans="2:19">
      <c r="B24" s="44" t="s">
        <v>20</v>
      </c>
      <c r="C24" s="29"/>
      <c r="D24" s="30"/>
      <c r="E24" s="30"/>
      <c r="F24" s="28">
        <v>11000000</v>
      </c>
      <c r="G24" s="16"/>
      <c r="H24" s="16"/>
    </row>
    <row r="25" spans="2:19">
      <c r="B25" s="44" t="s">
        <v>21</v>
      </c>
      <c r="C25" s="29"/>
      <c r="D25" s="30"/>
      <c r="E25" s="30"/>
      <c r="F25" s="46">
        <f>D9*4400000</f>
        <v>4400000</v>
      </c>
      <c r="G25" s="16"/>
      <c r="H25" s="16"/>
    </row>
    <row r="26" spans="2:19">
      <c r="B26" s="44"/>
      <c r="C26" s="29"/>
      <c r="D26" s="30"/>
      <c r="E26" s="30"/>
      <c r="F26" s="43" t="s">
        <v>16</v>
      </c>
      <c r="G26" s="16"/>
      <c r="H26" s="16"/>
    </row>
    <row r="27" spans="2:19">
      <c r="B27" s="47" t="s">
        <v>22</v>
      </c>
      <c r="C27" s="48"/>
      <c r="D27" s="23"/>
      <c r="E27" s="49"/>
      <c r="F27" s="35">
        <f>IF(F18-SUM(F21:F25)&lt;=0,0,F18-SUM(F21:F25))</f>
        <v>26369000</v>
      </c>
      <c r="G27" s="16"/>
      <c r="H27" s="16"/>
    </row>
    <row r="28" spans="2:19">
      <c r="B28" s="50"/>
      <c r="C28" s="6"/>
      <c r="D28" s="51"/>
      <c r="E28" s="52"/>
      <c r="F28" s="53"/>
      <c r="G28" s="99"/>
      <c r="H28" s="16"/>
    </row>
    <row r="29" spans="2:19">
      <c r="B29" s="55"/>
      <c r="C29" s="55"/>
      <c r="D29" s="56" t="s">
        <v>23</v>
      </c>
      <c r="E29" s="57" t="s">
        <v>24</v>
      </c>
      <c r="F29" s="57" t="s">
        <v>25</v>
      </c>
      <c r="G29" s="16"/>
      <c r="H29" s="16"/>
    </row>
    <row r="30" spans="2:19">
      <c r="B30" s="6"/>
      <c r="C30" s="6"/>
      <c r="D30" s="58"/>
      <c r="E30" s="59" t="s">
        <v>26</v>
      </c>
      <c r="F30" s="60"/>
      <c r="G30" s="16"/>
      <c r="H30" s="16"/>
    </row>
    <row r="31" spans="2:19">
      <c r="B31" s="6"/>
      <c r="C31" s="6"/>
      <c r="D31" s="61">
        <v>0.05</v>
      </c>
      <c r="E31" s="62">
        <v>5000000</v>
      </c>
      <c r="F31" s="28">
        <f>IF(AND($F$27&lt;E31,$F$27&gt;=0),$F$27*D31,250000)</f>
        <v>250000</v>
      </c>
      <c r="G31" s="16"/>
      <c r="H31" s="16"/>
    </row>
    <row r="32" spans="2:19">
      <c r="B32" s="6"/>
      <c r="C32" s="6"/>
      <c r="D32" s="61">
        <v>0.1</v>
      </c>
      <c r="E32" s="62">
        <v>10000000</v>
      </c>
      <c r="F32" s="28">
        <f>IF(AND($F$27&gt;=E31,$F$27&lt;E32),($F$27-E31)*D32,IF($F$27&lt;E31,0,500000))</f>
        <v>500000</v>
      </c>
      <c r="G32" s="16"/>
      <c r="H32" s="16"/>
    </row>
    <row r="33" spans="2:257">
      <c r="B33" s="6"/>
      <c r="C33" s="6"/>
      <c r="D33" s="61">
        <v>0.15</v>
      </c>
      <c r="E33" s="62">
        <v>18000000</v>
      </c>
      <c r="F33" s="28">
        <f>IF(AND($F$27&gt;=E32,$F$27&lt;E33),($F$27-E32)*D33,IF($F$27&lt;E32,0,1200000))</f>
        <v>1200000</v>
      </c>
      <c r="G33" s="16"/>
      <c r="H33" s="16"/>
    </row>
    <row r="34" spans="2:257">
      <c r="B34" s="6"/>
      <c r="C34" s="6"/>
      <c r="D34" s="61">
        <v>0.2</v>
      </c>
      <c r="E34" s="62">
        <v>32000000</v>
      </c>
      <c r="F34" s="46">
        <f>IF(AND($F$27&gt;=E33,$F$27&lt;E34),($F$27-E33)*D34,IF($F$27&lt;E33,0,2800000))</f>
        <v>1673800</v>
      </c>
      <c r="G34" s="16"/>
      <c r="H34" s="16"/>
    </row>
    <row r="35" spans="2:257">
      <c r="B35" s="6"/>
      <c r="C35" s="6"/>
      <c r="D35" s="61">
        <v>0.25</v>
      </c>
      <c r="E35" s="63">
        <v>52000000</v>
      </c>
      <c r="F35" s="46">
        <f>IF(AND($F$27&gt;=E34,$F$27&lt;E35),($F$27-E34)*D35,IF($F$27&lt;E34,0,5000000))</f>
        <v>0</v>
      </c>
      <c r="G35" s="16"/>
      <c r="H35" s="16"/>
      <c r="I35" s="64"/>
      <c r="J35" s="65"/>
    </row>
    <row r="36" spans="2:257">
      <c r="B36" s="6"/>
      <c r="C36" s="6"/>
      <c r="D36" s="61">
        <v>0.3</v>
      </c>
      <c r="E36" s="63">
        <v>80000000</v>
      </c>
      <c r="F36" s="46">
        <f>IF(AND($F$27&gt;=E35,$F$27&lt;E36),($F$27-E35)*D36,IF($F$27&lt;E35,0,8400000))</f>
        <v>0</v>
      </c>
      <c r="G36" s="16"/>
      <c r="H36" s="16"/>
    </row>
    <row r="37" spans="2:257">
      <c r="B37" s="6"/>
      <c r="C37" s="6"/>
      <c r="D37" s="66">
        <v>0.35</v>
      </c>
      <c r="E37" s="67" t="s">
        <v>27</v>
      </c>
      <c r="F37" s="46">
        <f>IF(AND($F$27&gt;=E36,$F$27&lt;E37),($F$27-E36)*D37,IF($F$27&lt;E36,0,500000))</f>
        <v>0</v>
      </c>
      <c r="G37" s="16"/>
      <c r="H37" s="16"/>
    </row>
    <row r="38" spans="2:257">
      <c r="B38" s="6"/>
      <c r="C38" s="6"/>
      <c r="D38" s="68"/>
      <c r="E38" s="69"/>
      <c r="F38" s="70"/>
      <c r="G38" s="16"/>
      <c r="H38" s="16"/>
    </row>
    <row r="39" spans="2:257">
      <c r="B39" s="71" t="s">
        <v>28</v>
      </c>
      <c r="C39" s="71"/>
      <c r="D39" s="72"/>
      <c r="E39" s="14"/>
      <c r="F39" s="73">
        <f>SUM(F31:F38)</f>
        <v>3623800</v>
      </c>
      <c r="G39" s="16"/>
      <c r="H39" s="16"/>
    </row>
    <row r="40" spans="2:257">
      <c r="B40" s="29"/>
      <c r="C40" s="29"/>
      <c r="D40" s="18"/>
      <c r="E40" s="14"/>
      <c r="F40" s="74"/>
      <c r="G40" s="100"/>
      <c r="H40" s="16"/>
      <c r="IW40" s="54"/>
    </row>
    <row r="41" spans="2:257">
      <c r="B41" s="6"/>
      <c r="C41" s="29"/>
      <c r="D41" s="18"/>
      <c r="E41" s="14"/>
      <c r="F41" s="75"/>
      <c r="G41" s="16"/>
      <c r="H41" s="16"/>
      <c r="IW41" s="54"/>
    </row>
    <row r="42" spans="2:257">
      <c r="B42" s="71" t="s">
        <v>29</v>
      </c>
      <c r="C42" s="71"/>
      <c r="D42" s="72"/>
      <c r="E42" s="14"/>
      <c r="F42" s="76">
        <f>F14+F15+F16-F21-F22-F23-F39</f>
        <v>38745200</v>
      </c>
      <c r="G42" s="100"/>
      <c r="H42" s="16"/>
      <c r="IW42" s="54"/>
    </row>
    <row r="43" spans="2:257">
      <c r="B43" s="101"/>
      <c r="C43" s="102"/>
      <c r="D43" s="103"/>
      <c r="E43" s="104"/>
      <c r="F43" s="105"/>
      <c r="G43" s="100"/>
      <c r="H43" s="16"/>
      <c r="IW43" s="54"/>
    </row>
    <row r="44" spans="2:257">
      <c r="B44" s="101"/>
      <c r="C44" s="102"/>
      <c r="D44" s="103"/>
      <c r="E44" s="104"/>
      <c r="F44" s="105"/>
      <c r="G44" s="100"/>
      <c r="H44" s="16"/>
      <c r="IW44" s="54"/>
    </row>
    <row r="45" spans="2:257">
      <c r="B45" s="77"/>
      <c r="C45" s="78"/>
      <c r="D45" s="79"/>
      <c r="E45" s="80"/>
      <c r="F45" s="81"/>
      <c r="G45" s="100"/>
      <c r="H45" s="16"/>
      <c r="IW45" s="54"/>
    </row>
    <row r="46" spans="2:257">
      <c r="B46" s="6"/>
      <c r="C46" s="6"/>
      <c r="D46" s="18"/>
      <c r="E46" s="14"/>
      <c r="F46" s="16"/>
    </row>
    <row r="47" spans="2:257">
      <c r="B47" s="16"/>
      <c r="C47" s="16"/>
      <c r="D47" s="45"/>
      <c r="E47" s="16"/>
      <c r="F47" s="16"/>
    </row>
    <row r="48" spans="2:257" ht="15" customHeight="1">
      <c r="B48" s="16"/>
      <c r="C48" s="16"/>
      <c r="D48" s="82"/>
      <c r="E48" s="16"/>
      <c r="F48" s="16"/>
    </row>
    <row r="49" spans="2:6" ht="15" customHeight="1">
      <c r="B49" s="16"/>
      <c r="C49" s="16"/>
      <c r="D49" s="45"/>
      <c r="E49" s="16"/>
      <c r="F49" s="16"/>
    </row>
  </sheetData>
  <mergeCells count="1">
    <mergeCell ref="B2:F2"/>
  </mergeCells>
  <pageMargins left="1" right="0.75" top="1" bottom="0.25" header="0.5" footer="0.5"/>
  <pageSetup paperSize="9" scale="81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7C618-4008-467B-AE64-6ABF85807A9E}">
  <dimension ref="A1:IV46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17.7109375" style="83" customWidth="1"/>
    <col min="2" max="2" width="12.42578125" style="83" customWidth="1"/>
    <col min="3" max="3" width="14.85546875" style="83" customWidth="1"/>
    <col min="4" max="4" width="17.28515625" style="83" customWidth="1"/>
    <col min="5" max="5" width="20.28515625" style="83" customWidth="1"/>
    <col min="6" max="6" width="10.140625" style="83" bestFit="1" customWidth="1"/>
    <col min="7" max="7" width="9.140625" style="83"/>
    <col min="8" max="8" width="11.28515625" style="83" bestFit="1" customWidth="1"/>
    <col min="9" max="9" width="14" style="83" bestFit="1" customWidth="1"/>
    <col min="10" max="256" width="9.140625" style="83"/>
    <col min="257" max="257" width="17.7109375" style="83" customWidth="1"/>
    <col min="258" max="258" width="12.42578125" style="83" customWidth="1"/>
    <col min="259" max="259" width="14.85546875" style="83" customWidth="1"/>
    <col min="260" max="260" width="17.28515625" style="83" customWidth="1"/>
    <col min="261" max="261" width="20.28515625" style="83" customWidth="1"/>
    <col min="262" max="262" width="10.140625" style="83" bestFit="1" customWidth="1"/>
    <col min="263" max="263" width="9.140625" style="83"/>
    <col min="264" max="264" width="11.28515625" style="83" bestFit="1" customWidth="1"/>
    <col min="265" max="265" width="14" style="83" bestFit="1" customWidth="1"/>
    <col min="266" max="512" width="9.140625" style="83"/>
    <col min="513" max="513" width="17.7109375" style="83" customWidth="1"/>
    <col min="514" max="514" width="12.42578125" style="83" customWidth="1"/>
    <col min="515" max="515" width="14.85546875" style="83" customWidth="1"/>
    <col min="516" max="516" width="17.28515625" style="83" customWidth="1"/>
    <col min="517" max="517" width="20.28515625" style="83" customWidth="1"/>
    <col min="518" max="518" width="10.140625" style="83" bestFit="1" customWidth="1"/>
    <col min="519" max="519" width="9.140625" style="83"/>
    <col min="520" max="520" width="11.28515625" style="83" bestFit="1" customWidth="1"/>
    <col min="521" max="521" width="14" style="83" bestFit="1" customWidth="1"/>
    <col min="522" max="768" width="9.140625" style="83"/>
    <col min="769" max="769" width="17.7109375" style="83" customWidth="1"/>
    <col min="770" max="770" width="12.42578125" style="83" customWidth="1"/>
    <col min="771" max="771" width="14.85546875" style="83" customWidth="1"/>
    <col min="772" max="772" width="17.28515625" style="83" customWidth="1"/>
    <col min="773" max="773" width="20.28515625" style="83" customWidth="1"/>
    <col min="774" max="774" width="10.140625" style="83" bestFit="1" customWidth="1"/>
    <col min="775" max="775" width="9.140625" style="83"/>
    <col min="776" max="776" width="11.28515625" style="83" bestFit="1" customWidth="1"/>
    <col min="777" max="777" width="14" style="83" bestFit="1" customWidth="1"/>
    <col min="778" max="1024" width="9.140625" style="83"/>
    <col min="1025" max="1025" width="17.7109375" style="83" customWidth="1"/>
    <col min="1026" max="1026" width="12.42578125" style="83" customWidth="1"/>
    <col min="1027" max="1027" width="14.85546875" style="83" customWidth="1"/>
    <col min="1028" max="1028" width="17.28515625" style="83" customWidth="1"/>
    <col min="1029" max="1029" width="20.28515625" style="83" customWidth="1"/>
    <col min="1030" max="1030" width="10.140625" style="83" bestFit="1" customWidth="1"/>
    <col min="1031" max="1031" width="9.140625" style="83"/>
    <col min="1032" max="1032" width="11.28515625" style="83" bestFit="1" customWidth="1"/>
    <col min="1033" max="1033" width="14" style="83" bestFit="1" customWidth="1"/>
    <col min="1034" max="1280" width="9.140625" style="83"/>
    <col min="1281" max="1281" width="17.7109375" style="83" customWidth="1"/>
    <col min="1282" max="1282" width="12.42578125" style="83" customWidth="1"/>
    <col min="1283" max="1283" width="14.85546875" style="83" customWidth="1"/>
    <col min="1284" max="1284" width="17.28515625" style="83" customWidth="1"/>
    <col min="1285" max="1285" width="20.28515625" style="83" customWidth="1"/>
    <col min="1286" max="1286" width="10.140625" style="83" bestFit="1" customWidth="1"/>
    <col min="1287" max="1287" width="9.140625" style="83"/>
    <col min="1288" max="1288" width="11.28515625" style="83" bestFit="1" customWidth="1"/>
    <col min="1289" max="1289" width="14" style="83" bestFit="1" customWidth="1"/>
    <col min="1290" max="1536" width="9.140625" style="83"/>
    <col min="1537" max="1537" width="17.7109375" style="83" customWidth="1"/>
    <col min="1538" max="1538" width="12.42578125" style="83" customWidth="1"/>
    <col min="1539" max="1539" width="14.85546875" style="83" customWidth="1"/>
    <col min="1540" max="1540" width="17.28515625" style="83" customWidth="1"/>
    <col min="1541" max="1541" width="20.28515625" style="83" customWidth="1"/>
    <col min="1542" max="1542" width="10.140625" style="83" bestFit="1" customWidth="1"/>
    <col min="1543" max="1543" width="9.140625" style="83"/>
    <col min="1544" max="1544" width="11.28515625" style="83" bestFit="1" customWidth="1"/>
    <col min="1545" max="1545" width="14" style="83" bestFit="1" customWidth="1"/>
    <col min="1546" max="1792" width="9.140625" style="83"/>
    <col min="1793" max="1793" width="17.7109375" style="83" customWidth="1"/>
    <col min="1794" max="1794" width="12.42578125" style="83" customWidth="1"/>
    <col min="1795" max="1795" width="14.85546875" style="83" customWidth="1"/>
    <col min="1796" max="1796" width="17.28515625" style="83" customWidth="1"/>
    <col min="1797" max="1797" width="20.28515625" style="83" customWidth="1"/>
    <col min="1798" max="1798" width="10.140625" style="83" bestFit="1" customWidth="1"/>
    <col min="1799" max="1799" width="9.140625" style="83"/>
    <col min="1800" max="1800" width="11.28515625" style="83" bestFit="1" customWidth="1"/>
    <col min="1801" max="1801" width="14" style="83" bestFit="1" customWidth="1"/>
    <col min="1802" max="2048" width="9.140625" style="83"/>
    <col min="2049" max="2049" width="17.7109375" style="83" customWidth="1"/>
    <col min="2050" max="2050" width="12.42578125" style="83" customWidth="1"/>
    <col min="2051" max="2051" width="14.85546875" style="83" customWidth="1"/>
    <col min="2052" max="2052" width="17.28515625" style="83" customWidth="1"/>
    <col min="2053" max="2053" width="20.28515625" style="83" customWidth="1"/>
    <col min="2054" max="2054" width="10.140625" style="83" bestFit="1" customWidth="1"/>
    <col min="2055" max="2055" width="9.140625" style="83"/>
    <col min="2056" max="2056" width="11.28515625" style="83" bestFit="1" customWidth="1"/>
    <col min="2057" max="2057" width="14" style="83" bestFit="1" customWidth="1"/>
    <col min="2058" max="2304" width="9.140625" style="83"/>
    <col min="2305" max="2305" width="17.7109375" style="83" customWidth="1"/>
    <col min="2306" max="2306" width="12.42578125" style="83" customWidth="1"/>
    <col min="2307" max="2307" width="14.85546875" style="83" customWidth="1"/>
    <col min="2308" max="2308" width="17.28515625" style="83" customWidth="1"/>
    <col min="2309" max="2309" width="20.28515625" style="83" customWidth="1"/>
    <col min="2310" max="2310" width="10.140625" style="83" bestFit="1" customWidth="1"/>
    <col min="2311" max="2311" width="9.140625" style="83"/>
    <col min="2312" max="2312" width="11.28515625" style="83" bestFit="1" customWidth="1"/>
    <col min="2313" max="2313" width="14" style="83" bestFit="1" customWidth="1"/>
    <col min="2314" max="2560" width="9.140625" style="83"/>
    <col min="2561" max="2561" width="17.7109375" style="83" customWidth="1"/>
    <col min="2562" max="2562" width="12.42578125" style="83" customWidth="1"/>
    <col min="2563" max="2563" width="14.85546875" style="83" customWidth="1"/>
    <col min="2564" max="2564" width="17.28515625" style="83" customWidth="1"/>
    <col min="2565" max="2565" width="20.28515625" style="83" customWidth="1"/>
    <col min="2566" max="2566" width="10.140625" style="83" bestFit="1" customWidth="1"/>
    <col min="2567" max="2567" width="9.140625" style="83"/>
    <col min="2568" max="2568" width="11.28515625" style="83" bestFit="1" customWidth="1"/>
    <col min="2569" max="2569" width="14" style="83" bestFit="1" customWidth="1"/>
    <col min="2570" max="2816" width="9.140625" style="83"/>
    <col min="2817" max="2817" width="17.7109375" style="83" customWidth="1"/>
    <col min="2818" max="2818" width="12.42578125" style="83" customWidth="1"/>
    <col min="2819" max="2819" width="14.85546875" style="83" customWidth="1"/>
    <col min="2820" max="2820" width="17.28515625" style="83" customWidth="1"/>
    <col min="2821" max="2821" width="20.28515625" style="83" customWidth="1"/>
    <col min="2822" max="2822" width="10.140625" style="83" bestFit="1" customWidth="1"/>
    <col min="2823" max="2823" width="9.140625" style="83"/>
    <col min="2824" max="2824" width="11.28515625" style="83" bestFit="1" customWidth="1"/>
    <col min="2825" max="2825" width="14" style="83" bestFit="1" customWidth="1"/>
    <col min="2826" max="3072" width="9.140625" style="83"/>
    <col min="3073" max="3073" width="17.7109375" style="83" customWidth="1"/>
    <col min="3074" max="3074" width="12.42578125" style="83" customWidth="1"/>
    <col min="3075" max="3075" width="14.85546875" style="83" customWidth="1"/>
    <col min="3076" max="3076" width="17.28515625" style="83" customWidth="1"/>
    <col min="3077" max="3077" width="20.28515625" style="83" customWidth="1"/>
    <col min="3078" max="3078" width="10.140625" style="83" bestFit="1" customWidth="1"/>
    <col min="3079" max="3079" width="9.140625" style="83"/>
    <col min="3080" max="3080" width="11.28515625" style="83" bestFit="1" customWidth="1"/>
    <col min="3081" max="3081" width="14" style="83" bestFit="1" customWidth="1"/>
    <col min="3082" max="3328" width="9.140625" style="83"/>
    <col min="3329" max="3329" width="17.7109375" style="83" customWidth="1"/>
    <col min="3330" max="3330" width="12.42578125" style="83" customWidth="1"/>
    <col min="3331" max="3331" width="14.85546875" style="83" customWidth="1"/>
    <col min="3332" max="3332" width="17.28515625" style="83" customWidth="1"/>
    <col min="3333" max="3333" width="20.28515625" style="83" customWidth="1"/>
    <col min="3334" max="3334" width="10.140625" style="83" bestFit="1" customWidth="1"/>
    <col min="3335" max="3335" width="9.140625" style="83"/>
    <col min="3336" max="3336" width="11.28515625" style="83" bestFit="1" customWidth="1"/>
    <col min="3337" max="3337" width="14" style="83" bestFit="1" customWidth="1"/>
    <col min="3338" max="3584" width="9.140625" style="83"/>
    <col min="3585" max="3585" width="17.7109375" style="83" customWidth="1"/>
    <col min="3586" max="3586" width="12.42578125" style="83" customWidth="1"/>
    <col min="3587" max="3587" width="14.85546875" style="83" customWidth="1"/>
    <col min="3588" max="3588" width="17.28515625" style="83" customWidth="1"/>
    <col min="3589" max="3589" width="20.28515625" style="83" customWidth="1"/>
    <col min="3590" max="3590" width="10.140625" style="83" bestFit="1" customWidth="1"/>
    <col min="3591" max="3591" width="9.140625" style="83"/>
    <col min="3592" max="3592" width="11.28515625" style="83" bestFit="1" customWidth="1"/>
    <col min="3593" max="3593" width="14" style="83" bestFit="1" customWidth="1"/>
    <col min="3594" max="3840" width="9.140625" style="83"/>
    <col min="3841" max="3841" width="17.7109375" style="83" customWidth="1"/>
    <col min="3842" max="3842" width="12.42578125" style="83" customWidth="1"/>
    <col min="3843" max="3843" width="14.85546875" style="83" customWidth="1"/>
    <col min="3844" max="3844" width="17.28515625" style="83" customWidth="1"/>
    <col min="3845" max="3845" width="20.28515625" style="83" customWidth="1"/>
    <col min="3846" max="3846" width="10.140625" style="83" bestFit="1" customWidth="1"/>
    <col min="3847" max="3847" width="9.140625" style="83"/>
    <col min="3848" max="3848" width="11.28515625" style="83" bestFit="1" customWidth="1"/>
    <col min="3849" max="3849" width="14" style="83" bestFit="1" customWidth="1"/>
    <col min="3850" max="4096" width="9.140625" style="83"/>
    <col min="4097" max="4097" width="17.7109375" style="83" customWidth="1"/>
    <col min="4098" max="4098" width="12.42578125" style="83" customWidth="1"/>
    <col min="4099" max="4099" width="14.85546875" style="83" customWidth="1"/>
    <col min="4100" max="4100" width="17.28515625" style="83" customWidth="1"/>
    <col min="4101" max="4101" width="20.28515625" style="83" customWidth="1"/>
    <col min="4102" max="4102" width="10.140625" style="83" bestFit="1" customWidth="1"/>
    <col min="4103" max="4103" width="9.140625" style="83"/>
    <col min="4104" max="4104" width="11.28515625" style="83" bestFit="1" customWidth="1"/>
    <col min="4105" max="4105" width="14" style="83" bestFit="1" customWidth="1"/>
    <col min="4106" max="4352" width="9.140625" style="83"/>
    <col min="4353" max="4353" width="17.7109375" style="83" customWidth="1"/>
    <col min="4354" max="4354" width="12.42578125" style="83" customWidth="1"/>
    <col min="4355" max="4355" width="14.85546875" style="83" customWidth="1"/>
    <col min="4356" max="4356" width="17.28515625" style="83" customWidth="1"/>
    <col min="4357" max="4357" width="20.28515625" style="83" customWidth="1"/>
    <col min="4358" max="4358" width="10.140625" style="83" bestFit="1" customWidth="1"/>
    <col min="4359" max="4359" width="9.140625" style="83"/>
    <col min="4360" max="4360" width="11.28515625" style="83" bestFit="1" customWidth="1"/>
    <col min="4361" max="4361" width="14" style="83" bestFit="1" customWidth="1"/>
    <col min="4362" max="4608" width="9.140625" style="83"/>
    <col min="4609" max="4609" width="17.7109375" style="83" customWidth="1"/>
    <col min="4610" max="4610" width="12.42578125" style="83" customWidth="1"/>
    <col min="4611" max="4611" width="14.85546875" style="83" customWidth="1"/>
    <col min="4612" max="4612" width="17.28515625" style="83" customWidth="1"/>
    <col min="4613" max="4613" width="20.28515625" style="83" customWidth="1"/>
    <col min="4614" max="4614" width="10.140625" style="83" bestFit="1" customWidth="1"/>
    <col min="4615" max="4615" width="9.140625" style="83"/>
    <col min="4616" max="4616" width="11.28515625" style="83" bestFit="1" customWidth="1"/>
    <col min="4617" max="4617" width="14" style="83" bestFit="1" customWidth="1"/>
    <col min="4618" max="4864" width="9.140625" style="83"/>
    <col min="4865" max="4865" width="17.7109375" style="83" customWidth="1"/>
    <col min="4866" max="4866" width="12.42578125" style="83" customWidth="1"/>
    <col min="4867" max="4867" width="14.85546875" style="83" customWidth="1"/>
    <col min="4868" max="4868" width="17.28515625" style="83" customWidth="1"/>
    <col min="4869" max="4869" width="20.28515625" style="83" customWidth="1"/>
    <col min="4870" max="4870" width="10.140625" style="83" bestFit="1" customWidth="1"/>
    <col min="4871" max="4871" width="9.140625" style="83"/>
    <col min="4872" max="4872" width="11.28515625" style="83" bestFit="1" customWidth="1"/>
    <col min="4873" max="4873" width="14" style="83" bestFit="1" customWidth="1"/>
    <col min="4874" max="5120" width="9.140625" style="83"/>
    <col min="5121" max="5121" width="17.7109375" style="83" customWidth="1"/>
    <col min="5122" max="5122" width="12.42578125" style="83" customWidth="1"/>
    <col min="5123" max="5123" width="14.85546875" style="83" customWidth="1"/>
    <col min="5124" max="5124" width="17.28515625" style="83" customWidth="1"/>
    <col min="5125" max="5125" width="20.28515625" style="83" customWidth="1"/>
    <col min="5126" max="5126" width="10.140625" style="83" bestFit="1" customWidth="1"/>
    <col min="5127" max="5127" width="9.140625" style="83"/>
    <col min="5128" max="5128" width="11.28515625" style="83" bestFit="1" customWidth="1"/>
    <col min="5129" max="5129" width="14" style="83" bestFit="1" customWidth="1"/>
    <col min="5130" max="5376" width="9.140625" style="83"/>
    <col min="5377" max="5377" width="17.7109375" style="83" customWidth="1"/>
    <col min="5378" max="5378" width="12.42578125" style="83" customWidth="1"/>
    <col min="5379" max="5379" width="14.85546875" style="83" customWidth="1"/>
    <col min="5380" max="5380" width="17.28515625" style="83" customWidth="1"/>
    <col min="5381" max="5381" width="20.28515625" style="83" customWidth="1"/>
    <col min="5382" max="5382" width="10.140625" style="83" bestFit="1" customWidth="1"/>
    <col min="5383" max="5383" width="9.140625" style="83"/>
    <col min="5384" max="5384" width="11.28515625" style="83" bestFit="1" customWidth="1"/>
    <col min="5385" max="5385" width="14" style="83" bestFit="1" customWidth="1"/>
    <col min="5386" max="5632" width="9.140625" style="83"/>
    <col min="5633" max="5633" width="17.7109375" style="83" customWidth="1"/>
    <col min="5634" max="5634" width="12.42578125" style="83" customWidth="1"/>
    <col min="5635" max="5635" width="14.85546875" style="83" customWidth="1"/>
    <col min="5636" max="5636" width="17.28515625" style="83" customWidth="1"/>
    <col min="5637" max="5637" width="20.28515625" style="83" customWidth="1"/>
    <col min="5638" max="5638" width="10.140625" style="83" bestFit="1" customWidth="1"/>
    <col min="5639" max="5639" width="9.140625" style="83"/>
    <col min="5640" max="5640" width="11.28515625" style="83" bestFit="1" customWidth="1"/>
    <col min="5641" max="5641" width="14" style="83" bestFit="1" customWidth="1"/>
    <col min="5642" max="5888" width="9.140625" style="83"/>
    <col min="5889" max="5889" width="17.7109375" style="83" customWidth="1"/>
    <col min="5890" max="5890" width="12.42578125" style="83" customWidth="1"/>
    <col min="5891" max="5891" width="14.85546875" style="83" customWidth="1"/>
    <col min="5892" max="5892" width="17.28515625" style="83" customWidth="1"/>
    <col min="5893" max="5893" width="20.28515625" style="83" customWidth="1"/>
    <col min="5894" max="5894" width="10.140625" style="83" bestFit="1" customWidth="1"/>
    <col min="5895" max="5895" width="9.140625" style="83"/>
    <col min="5896" max="5896" width="11.28515625" style="83" bestFit="1" customWidth="1"/>
    <col min="5897" max="5897" width="14" style="83" bestFit="1" customWidth="1"/>
    <col min="5898" max="6144" width="9.140625" style="83"/>
    <col min="6145" max="6145" width="17.7109375" style="83" customWidth="1"/>
    <col min="6146" max="6146" width="12.42578125" style="83" customWidth="1"/>
    <col min="6147" max="6147" width="14.85546875" style="83" customWidth="1"/>
    <col min="6148" max="6148" width="17.28515625" style="83" customWidth="1"/>
    <col min="6149" max="6149" width="20.28515625" style="83" customWidth="1"/>
    <col min="6150" max="6150" width="10.140625" style="83" bestFit="1" customWidth="1"/>
    <col min="6151" max="6151" width="9.140625" style="83"/>
    <col min="6152" max="6152" width="11.28515625" style="83" bestFit="1" customWidth="1"/>
    <col min="6153" max="6153" width="14" style="83" bestFit="1" customWidth="1"/>
    <col min="6154" max="6400" width="9.140625" style="83"/>
    <col min="6401" max="6401" width="17.7109375" style="83" customWidth="1"/>
    <col min="6402" max="6402" width="12.42578125" style="83" customWidth="1"/>
    <col min="6403" max="6403" width="14.85546875" style="83" customWidth="1"/>
    <col min="6404" max="6404" width="17.28515625" style="83" customWidth="1"/>
    <col min="6405" max="6405" width="20.28515625" style="83" customWidth="1"/>
    <col min="6406" max="6406" width="10.140625" style="83" bestFit="1" customWidth="1"/>
    <col min="6407" max="6407" width="9.140625" style="83"/>
    <col min="6408" max="6408" width="11.28515625" style="83" bestFit="1" customWidth="1"/>
    <col min="6409" max="6409" width="14" style="83" bestFit="1" customWidth="1"/>
    <col min="6410" max="6656" width="9.140625" style="83"/>
    <col min="6657" max="6657" width="17.7109375" style="83" customWidth="1"/>
    <col min="6658" max="6658" width="12.42578125" style="83" customWidth="1"/>
    <col min="6659" max="6659" width="14.85546875" style="83" customWidth="1"/>
    <col min="6660" max="6660" width="17.28515625" style="83" customWidth="1"/>
    <col min="6661" max="6661" width="20.28515625" style="83" customWidth="1"/>
    <col min="6662" max="6662" width="10.140625" style="83" bestFit="1" customWidth="1"/>
    <col min="6663" max="6663" width="9.140625" style="83"/>
    <col min="6664" max="6664" width="11.28515625" style="83" bestFit="1" customWidth="1"/>
    <col min="6665" max="6665" width="14" style="83" bestFit="1" customWidth="1"/>
    <col min="6666" max="6912" width="9.140625" style="83"/>
    <col min="6913" max="6913" width="17.7109375" style="83" customWidth="1"/>
    <col min="6914" max="6914" width="12.42578125" style="83" customWidth="1"/>
    <col min="6915" max="6915" width="14.85546875" style="83" customWidth="1"/>
    <col min="6916" max="6916" width="17.28515625" style="83" customWidth="1"/>
    <col min="6917" max="6917" width="20.28515625" style="83" customWidth="1"/>
    <col min="6918" max="6918" width="10.140625" style="83" bestFit="1" customWidth="1"/>
    <col min="6919" max="6919" width="9.140625" style="83"/>
    <col min="6920" max="6920" width="11.28515625" style="83" bestFit="1" customWidth="1"/>
    <col min="6921" max="6921" width="14" style="83" bestFit="1" customWidth="1"/>
    <col min="6922" max="7168" width="9.140625" style="83"/>
    <col min="7169" max="7169" width="17.7109375" style="83" customWidth="1"/>
    <col min="7170" max="7170" width="12.42578125" style="83" customWidth="1"/>
    <col min="7171" max="7171" width="14.85546875" style="83" customWidth="1"/>
    <col min="7172" max="7172" width="17.28515625" style="83" customWidth="1"/>
    <col min="7173" max="7173" width="20.28515625" style="83" customWidth="1"/>
    <col min="7174" max="7174" width="10.140625" style="83" bestFit="1" customWidth="1"/>
    <col min="7175" max="7175" width="9.140625" style="83"/>
    <col min="7176" max="7176" width="11.28515625" style="83" bestFit="1" customWidth="1"/>
    <col min="7177" max="7177" width="14" style="83" bestFit="1" customWidth="1"/>
    <col min="7178" max="7424" width="9.140625" style="83"/>
    <col min="7425" max="7425" width="17.7109375" style="83" customWidth="1"/>
    <col min="7426" max="7426" width="12.42578125" style="83" customWidth="1"/>
    <col min="7427" max="7427" width="14.85546875" style="83" customWidth="1"/>
    <col min="7428" max="7428" width="17.28515625" style="83" customWidth="1"/>
    <col min="7429" max="7429" width="20.28515625" style="83" customWidth="1"/>
    <col min="7430" max="7430" width="10.140625" style="83" bestFit="1" customWidth="1"/>
    <col min="7431" max="7431" width="9.140625" style="83"/>
    <col min="7432" max="7432" width="11.28515625" style="83" bestFit="1" customWidth="1"/>
    <col min="7433" max="7433" width="14" style="83" bestFit="1" customWidth="1"/>
    <col min="7434" max="7680" width="9.140625" style="83"/>
    <col min="7681" max="7681" width="17.7109375" style="83" customWidth="1"/>
    <col min="7682" max="7682" width="12.42578125" style="83" customWidth="1"/>
    <col min="7683" max="7683" width="14.85546875" style="83" customWidth="1"/>
    <col min="7684" max="7684" width="17.28515625" style="83" customWidth="1"/>
    <col min="7685" max="7685" width="20.28515625" style="83" customWidth="1"/>
    <col min="7686" max="7686" width="10.140625" style="83" bestFit="1" customWidth="1"/>
    <col min="7687" max="7687" width="9.140625" style="83"/>
    <col min="7688" max="7688" width="11.28515625" style="83" bestFit="1" customWidth="1"/>
    <col min="7689" max="7689" width="14" style="83" bestFit="1" customWidth="1"/>
    <col min="7690" max="7936" width="9.140625" style="83"/>
    <col min="7937" max="7937" width="17.7109375" style="83" customWidth="1"/>
    <col min="7938" max="7938" width="12.42578125" style="83" customWidth="1"/>
    <col min="7939" max="7939" width="14.85546875" style="83" customWidth="1"/>
    <col min="7940" max="7940" width="17.28515625" style="83" customWidth="1"/>
    <col min="7941" max="7941" width="20.28515625" style="83" customWidth="1"/>
    <col min="7942" max="7942" width="10.140625" style="83" bestFit="1" customWidth="1"/>
    <col min="7943" max="7943" width="9.140625" style="83"/>
    <col min="7944" max="7944" width="11.28515625" style="83" bestFit="1" customWidth="1"/>
    <col min="7945" max="7945" width="14" style="83" bestFit="1" customWidth="1"/>
    <col min="7946" max="8192" width="9.140625" style="83"/>
    <col min="8193" max="8193" width="17.7109375" style="83" customWidth="1"/>
    <col min="8194" max="8194" width="12.42578125" style="83" customWidth="1"/>
    <col min="8195" max="8195" width="14.85546875" style="83" customWidth="1"/>
    <col min="8196" max="8196" width="17.28515625" style="83" customWidth="1"/>
    <col min="8197" max="8197" width="20.28515625" style="83" customWidth="1"/>
    <col min="8198" max="8198" width="10.140625" style="83" bestFit="1" customWidth="1"/>
    <col min="8199" max="8199" width="9.140625" style="83"/>
    <col min="8200" max="8200" width="11.28515625" style="83" bestFit="1" customWidth="1"/>
    <col min="8201" max="8201" width="14" style="83" bestFit="1" customWidth="1"/>
    <col min="8202" max="8448" width="9.140625" style="83"/>
    <col min="8449" max="8449" width="17.7109375" style="83" customWidth="1"/>
    <col min="8450" max="8450" width="12.42578125" style="83" customWidth="1"/>
    <col min="8451" max="8451" width="14.85546875" style="83" customWidth="1"/>
    <col min="8452" max="8452" width="17.28515625" style="83" customWidth="1"/>
    <col min="8453" max="8453" width="20.28515625" style="83" customWidth="1"/>
    <col min="8454" max="8454" width="10.140625" style="83" bestFit="1" customWidth="1"/>
    <col min="8455" max="8455" width="9.140625" style="83"/>
    <col min="8456" max="8456" width="11.28515625" style="83" bestFit="1" customWidth="1"/>
    <col min="8457" max="8457" width="14" style="83" bestFit="1" customWidth="1"/>
    <col min="8458" max="8704" width="9.140625" style="83"/>
    <col min="8705" max="8705" width="17.7109375" style="83" customWidth="1"/>
    <col min="8706" max="8706" width="12.42578125" style="83" customWidth="1"/>
    <col min="8707" max="8707" width="14.85546875" style="83" customWidth="1"/>
    <col min="8708" max="8708" width="17.28515625" style="83" customWidth="1"/>
    <col min="8709" max="8709" width="20.28515625" style="83" customWidth="1"/>
    <col min="8710" max="8710" width="10.140625" style="83" bestFit="1" customWidth="1"/>
    <col min="8711" max="8711" width="9.140625" style="83"/>
    <col min="8712" max="8712" width="11.28515625" style="83" bestFit="1" customWidth="1"/>
    <col min="8713" max="8713" width="14" style="83" bestFit="1" customWidth="1"/>
    <col min="8714" max="8960" width="9.140625" style="83"/>
    <col min="8961" max="8961" width="17.7109375" style="83" customWidth="1"/>
    <col min="8962" max="8962" width="12.42578125" style="83" customWidth="1"/>
    <col min="8963" max="8963" width="14.85546875" style="83" customWidth="1"/>
    <col min="8964" max="8964" width="17.28515625" style="83" customWidth="1"/>
    <col min="8965" max="8965" width="20.28515625" style="83" customWidth="1"/>
    <col min="8966" max="8966" width="10.140625" style="83" bestFit="1" customWidth="1"/>
    <col min="8967" max="8967" width="9.140625" style="83"/>
    <col min="8968" max="8968" width="11.28515625" style="83" bestFit="1" customWidth="1"/>
    <col min="8969" max="8969" width="14" style="83" bestFit="1" customWidth="1"/>
    <col min="8970" max="9216" width="9.140625" style="83"/>
    <col min="9217" max="9217" width="17.7109375" style="83" customWidth="1"/>
    <col min="9218" max="9218" width="12.42578125" style="83" customWidth="1"/>
    <col min="9219" max="9219" width="14.85546875" style="83" customWidth="1"/>
    <col min="9220" max="9220" width="17.28515625" style="83" customWidth="1"/>
    <col min="9221" max="9221" width="20.28515625" style="83" customWidth="1"/>
    <col min="9222" max="9222" width="10.140625" style="83" bestFit="1" customWidth="1"/>
    <col min="9223" max="9223" width="9.140625" style="83"/>
    <col min="9224" max="9224" width="11.28515625" style="83" bestFit="1" customWidth="1"/>
    <col min="9225" max="9225" width="14" style="83" bestFit="1" customWidth="1"/>
    <col min="9226" max="9472" width="9.140625" style="83"/>
    <col min="9473" max="9473" width="17.7109375" style="83" customWidth="1"/>
    <col min="9474" max="9474" width="12.42578125" style="83" customWidth="1"/>
    <col min="9475" max="9475" width="14.85546875" style="83" customWidth="1"/>
    <col min="9476" max="9476" width="17.28515625" style="83" customWidth="1"/>
    <col min="9477" max="9477" width="20.28515625" style="83" customWidth="1"/>
    <col min="9478" max="9478" width="10.140625" style="83" bestFit="1" customWidth="1"/>
    <col min="9479" max="9479" width="9.140625" style="83"/>
    <col min="9480" max="9480" width="11.28515625" style="83" bestFit="1" customWidth="1"/>
    <col min="9481" max="9481" width="14" style="83" bestFit="1" customWidth="1"/>
    <col min="9482" max="9728" width="9.140625" style="83"/>
    <col min="9729" max="9729" width="17.7109375" style="83" customWidth="1"/>
    <col min="9730" max="9730" width="12.42578125" style="83" customWidth="1"/>
    <col min="9731" max="9731" width="14.85546875" style="83" customWidth="1"/>
    <col min="9732" max="9732" width="17.28515625" style="83" customWidth="1"/>
    <col min="9733" max="9733" width="20.28515625" style="83" customWidth="1"/>
    <col min="9734" max="9734" width="10.140625" style="83" bestFit="1" customWidth="1"/>
    <col min="9735" max="9735" width="9.140625" style="83"/>
    <col min="9736" max="9736" width="11.28515625" style="83" bestFit="1" customWidth="1"/>
    <col min="9737" max="9737" width="14" style="83" bestFit="1" customWidth="1"/>
    <col min="9738" max="9984" width="9.140625" style="83"/>
    <col min="9985" max="9985" width="17.7109375" style="83" customWidth="1"/>
    <col min="9986" max="9986" width="12.42578125" style="83" customWidth="1"/>
    <col min="9987" max="9987" width="14.85546875" style="83" customWidth="1"/>
    <col min="9988" max="9988" width="17.28515625" style="83" customWidth="1"/>
    <col min="9989" max="9989" width="20.28515625" style="83" customWidth="1"/>
    <col min="9990" max="9990" width="10.140625" style="83" bestFit="1" customWidth="1"/>
    <col min="9991" max="9991" width="9.140625" style="83"/>
    <col min="9992" max="9992" width="11.28515625" style="83" bestFit="1" customWidth="1"/>
    <col min="9993" max="9993" width="14" style="83" bestFit="1" customWidth="1"/>
    <col min="9994" max="10240" width="9.140625" style="83"/>
    <col min="10241" max="10241" width="17.7109375" style="83" customWidth="1"/>
    <col min="10242" max="10242" width="12.42578125" style="83" customWidth="1"/>
    <col min="10243" max="10243" width="14.85546875" style="83" customWidth="1"/>
    <col min="10244" max="10244" width="17.28515625" style="83" customWidth="1"/>
    <col min="10245" max="10245" width="20.28515625" style="83" customWidth="1"/>
    <col min="10246" max="10246" width="10.140625" style="83" bestFit="1" customWidth="1"/>
    <col min="10247" max="10247" width="9.140625" style="83"/>
    <col min="10248" max="10248" width="11.28515625" style="83" bestFit="1" customWidth="1"/>
    <col min="10249" max="10249" width="14" style="83" bestFit="1" customWidth="1"/>
    <col min="10250" max="10496" width="9.140625" style="83"/>
    <col min="10497" max="10497" width="17.7109375" style="83" customWidth="1"/>
    <col min="10498" max="10498" width="12.42578125" style="83" customWidth="1"/>
    <col min="10499" max="10499" width="14.85546875" style="83" customWidth="1"/>
    <col min="10500" max="10500" width="17.28515625" style="83" customWidth="1"/>
    <col min="10501" max="10501" width="20.28515625" style="83" customWidth="1"/>
    <col min="10502" max="10502" width="10.140625" style="83" bestFit="1" customWidth="1"/>
    <col min="10503" max="10503" width="9.140625" style="83"/>
    <col min="10504" max="10504" width="11.28515625" style="83" bestFit="1" customWidth="1"/>
    <col min="10505" max="10505" width="14" style="83" bestFit="1" customWidth="1"/>
    <col min="10506" max="10752" width="9.140625" style="83"/>
    <col min="10753" max="10753" width="17.7109375" style="83" customWidth="1"/>
    <col min="10754" max="10754" width="12.42578125" style="83" customWidth="1"/>
    <col min="10755" max="10755" width="14.85546875" style="83" customWidth="1"/>
    <col min="10756" max="10756" width="17.28515625" style="83" customWidth="1"/>
    <col min="10757" max="10757" width="20.28515625" style="83" customWidth="1"/>
    <col min="10758" max="10758" width="10.140625" style="83" bestFit="1" customWidth="1"/>
    <col min="10759" max="10759" width="9.140625" style="83"/>
    <col min="10760" max="10760" width="11.28515625" style="83" bestFit="1" customWidth="1"/>
    <col min="10761" max="10761" width="14" style="83" bestFit="1" customWidth="1"/>
    <col min="10762" max="11008" width="9.140625" style="83"/>
    <col min="11009" max="11009" width="17.7109375" style="83" customWidth="1"/>
    <col min="11010" max="11010" width="12.42578125" style="83" customWidth="1"/>
    <col min="11011" max="11011" width="14.85546875" style="83" customWidth="1"/>
    <col min="11012" max="11012" width="17.28515625" style="83" customWidth="1"/>
    <col min="11013" max="11013" width="20.28515625" style="83" customWidth="1"/>
    <col min="11014" max="11014" width="10.140625" style="83" bestFit="1" customWidth="1"/>
    <col min="11015" max="11015" width="9.140625" style="83"/>
    <col min="11016" max="11016" width="11.28515625" style="83" bestFit="1" customWidth="1"/>
    <col min="11017" max="11017" width="14" style="83" bestFit="1" customWidth="1"/>
    <col min="11018" max="11264" width="9.140625" style="83"/>
    <col min="11265" max="11265" width="17.7109375" style="83" customWidth="1"/>
    <col min="11266" max="11266" width="12.42578125" style="83" customWidth="1"/>
    <col min="11267" max="11267" width="14.85546875" style="83" customWidth="1"/>
    <col min="11268" max="11268" width="17.28515625" style="83" customWidth="1"/>
    <col min="11269" max="11269" width="20.28515625" style="83" customWidth="1"/>
    <col min="11270" max="11270" width="10.140625" style="83" bestFit="1" customWidth="1"/>
    <col min="11271" max="11271" width="9.140625" style="83"/>
    <col min="11272" max="11272" width="11.28515625" style="83" bestFit="1" customWidth="1"/>
    <col min="11273" max="11273" width="14" style="83" bestFit="1" customWidth="1"/>
    <col min="11274" max="11520" width="9.140625" style="83"/>
    <col min="11521" max="11521" width="17.7109375" style="83" customWidth="1"/>
    <col min="11522" max="11522" width="12.42578125" style="83" customWidth="1"/>
    <col min="11523" max="11523" width="14.85546875" style="83" customWidth="1"/>
    <col min="11524" max="11524" width="17.28515625" style="83" customWidth="1"/>
    <col min="11525" max="11525" width="20.28515625" style="83" customWidth="1"/>
    <col min="11526" max="11526" width="10.140625" style="83" bestFit="1" customWidth="1"/>
    <col min="11527" max="11527" width="9.140625" style="83"/>
    <col min="11528" max="11528" width="11.28515625" style="83" bestFit="1" customWidth="1"/>
    <col min="11529" max="11529" width="14" style="83" bestFit="1" customWidth="1"/>
    <col min="11530" max="11776" width="9.140625" style="83"/>
    <col min="11777" max="11777" width="17.7109375" style="83" customWidth="1"/>
    <col min="11778" max="11778" width="12.42578125" style="83" customWidth="1"/>
    <col min="11779" max="11779" width="14.85546875" style="83" customWidth="1"/>
    <col min="11780" max="11780" width="17.28515625" style="83" customWidth="1"/>
    <col min="11781" max="11781" width="20.28515625" style="83" customWidth="1"/>
    <col min="11782" max="11782" width="10.140625" style="83" bestFit="1" customWidth="1"/>
    <col min="11783" max="11783" width="9.140625" style="83"/>
    <col min="11784" max="11784" width="11.28515625" style="83" bestFit="1" customWidth="1"/>
    <col min="11785" max="11785" width="14" style="83" bestFit="1" customWidth="1"/>
    <col min="11786" max="12032" width="9.140625" style="83"/>
    <col min="12033" max="12033" width="17.7109375" style="83" customWidth="1"/>
    <col min="12034" max="12034" width="12.42578125" style="83" customWidth="1"/>
    <col min="12035" max="12035" width="14.85546875" style="83" customWidth="1"/>
    <col min="12036" max="12036" width="17.28515625" style="83" customWidth="1"/>
    <col min="12037" max="12037" width="20.28515625" style="83" customWidth="1"/>
    <col min="12038" max="12038" width="10.140625" style="83" bestFit="1" customWidth="1"/>
    <col min="12039" max="12039" width="9.140625" style="83"/>
    <col min="12040" max="12040" width="11.28515625" style="83" bestFit="1" customWidth="1"/>
    <col min="12041" max="12041" width="14" style="83" bestFit="1" customWidth="1"/>
    <col min="12042" max="12288" width="9.140625" style="83"/>
    <col min="12289" max="12289" width="17.7109375" style="83" customWidth="1"/>
    <col min="12290" max="12290" width="12.42578125" style="83" customWidth="1"/>
    <col min="12291" max="12291" width="14.85546875" style="83" customWidth="1"/>
    <col min="12292" max="12292" width="17.28515625" style="83" customWidth="1"/>
    <col min="12293" max="12293" width="20.28515625" style="83" customWidth="1"/>
    <col min="12294" max="12294" width="10.140625" style="83" bestFit="1" customWidth="1"/>
    <col min="12295" max="12295" width="9.140625" style="83"/>
    <col min="12296" max="12296" width="11.28515625" style="83" bestFit="1" customWidth="1"/>
    <col min="12297" max="12297" width="14" style="83" bestFit="1" customWidth="1"/>
    <col min="12298" max="12544" width="9.140625" style="83"/>
    <col min="12545" max="12545" width="17.7109375" style="83" customWidth="1"/>
    <col min="12546" max="12546" width="12.42578125" style="83" customWidth="1"/>
    <col min="12547" max="12547" width="14.85546875" style="83" customWidth="1"/>
    <col min="12548" max="12548" width="17.28515625" style="83" customWidth="1"/>
    <col min="12549" max="12549" width="20.28515625" style="83" customWidth="1"/>
    <col min="12550" max="12550" width="10.140625" style="83" bestFit="1" customWidth="1"/>
    <col min="12551" max="12551" width="9.140625" style="83"/>
    <col min="12552" max="12552" width="11.28515625" style="83" bestFit="1" customWidth="1"/>
    <col min="12553" max="12553" width="14" style="83" bestFit="1" customWidth="1"/>
    <col min="12554" max="12800" width="9.140625" style="83"/>
    <col min="12801" max="12801" width="17.7109375" style="83" customWidth="1"/>
    <col min="12802" max="12802" width="12.42578125" style="83" customWidth="1"/>
    <col min="12803" max="12803" width="14.85546875" style="83" customWidth="1"/>
    <col min="12804" max="12804" width="17.28515625" style="83" customWidth="1"/>
    <col min="12805" max="12805" width="20.28515625" style="83" customWidth="1"/>
    <col min="12806" max="12806" width="10.140625" style="83" bestFit="1" customWidth="1"/>
    <col min="12807" max="12807" width="9.140625" style="83"/>
    <col min="12808" max="12808" width="11.28515625" style="83" bestFit="1" customWidth="1"/>
    <col min="12809" max="12809" width="14" style="83" bestFit="1" customWidth="1"/>
    <col min="12810" max="13056" width="9.140625" style="83"/>
    <col min="13057" max="13057" width="17.7109375" style="83" customWidth="1"/>
    <col min="13058" max="13058" width="12.42578125" style="83" customWidth="1"/>
    <col min="13059" max="13059" width="14.85546875" style="83" customWidth="1"/>
    <col min="13060" max="13060" width="17.28515625" style="83" customWidth="1"/>
    <col min="13061" max="13061" width="20.28515625" style="83" customWidth="1"/>
    <col min="13062" max="13062" width="10.140625" style="83" bestFit="1" customWidth="1"/>
    <col min="13063" max="13063" width="9.140625" style="83"/>
    <col min="13064" max="13064" width="11.28515625" style="83" bestFit="1" customWidth="1"/>
    <col min="13065" max="13065" width="14" style="83" bestFit="1" customWidth="1"/>
    <col min="13066" max="13312" width="9.140625" style="83"/>
    <col min="13313" max="13313" width="17.7109375" style="83" customWidth="1"/>
    <col min="13314" max="13314" width="12.42578125" style="83" customWidth="1"/>
    <col min="13315" max="13315" width="14.85546875" style="83" customWidth="1"/>
    <col min="13316" max="13316" width="17.28515625" style="83" customWidth="1"/>
    <col min="13317" max="13317" width="20.28515625" style="83" customWidth="1"/>
    <col min="13318" max="13318" width="10.140625" style="83" bestFit="1" customWidth="1"/>
    <col min="13319" max="13319" width="9.140625" style="83"/>
    <col min="13320" max="13320" width="11.28515625" style="83" bestFit="1" customWidth="1"/>
    <col min="13321" max="13321" width="14" style="83" bestFit="1" customWidth="1"/>
    <col min="13322" max="13568" width="9.140625" style="83"/>
    <col min="13569" max="13569" width="17.7109375" style="83" customWidth="1"/>
    <col min="13570" max="13570" width="12.42578125" style="83" customWidth="1"/>
    <col min="13571" max="13571" width="14.85546875" style="83" customWidth="1"/>
    <col min="13572" max="13572" width="17.28515625" style="83" customWidth="1"/>
    <col min="13573" max="13573" width="20.28515625" style="83" customWidth="1"/>
    <col min="13574" max="13574" width="10.140625" style="83" bestFit="1" customWidth="1"/>
    <col min="13575" max="13575" width="9.140625" style="83"/>
    <col min="13576" max="13576" width="11.28515625" style="83" bestFit="1" customWidth="1"/>
    <col min="13577" max="13577" width="14" style="83" bestFit="1" customWidth="1"/>
    <col min="13578" max="13824" width="9.140625" style="83"/>
    <col min="13825" max="13825" width="17.7109375" style="83" customWidth="1"/>
    <col min="13826" max="13826" width="12.42578125" style="83" customWidth="1"/>
    <col min="13827" max="13827" width="14.85546875" style="83" customWidth="1"/>
    <col min="13828" max="13828" width="17.28515625" style="83" customWidth="1"/>
    <col min="13829" max="13829" width="20.28515625" style="83" customWidth="1"/>
    <col min="13830" max="13830" width="10.140625" style="83" bestFit="1" customWidth="1"/>
    <col min="13831" max="13831" width="9.140625" style="83"/>
    <col min="13832" max="13832" width="11.28515625" style="83" bestFit="1" customWidth="1"/>
    <col min="13833" max="13833" width="14" style="83" bestFit="1" customWidth="1"/>
    <col min="13834" max="14080" width="9.140625" style="83"/>
    <col min="14081" max="14081" width="17.7109375" style="83" customWidth="1"/>
    <col min="14082" max="14082" width="12.42578125" style="83" customWidth="1"/>
    <col min="14083" max="14083" width="14.85546875" style="83" customWidth="1"/>
    <col min="14084" max="14084" width="17.28515625" style="83" customWidth="1"/>
    <col min="14085" max="14085" width="20.28515625" style="83" customWidth="1"/>
    <col min="14086" max="14086" width="10.140625" style="83" bestFit="1" customWidth="1"/>
    <col min="14087" max="14087" width="9.140625" style="83"/>
    <col min="14088" max="14088" width="11.28515625" style="83" bestFit="1" customWidth="1"/>
    <col min="14089" max="14089" width="14" style="83" bestFit="1" customWidth="1"/>
    <col min="14090" max="14336" width="9.140625" style="83"/>
    <col min="14337" max="14337" width="17.7109375" style="83" customWidth="1"/>
    <col min="14338" max="14338" width="12.42578125" style="83" customWidth="1"/>
    <col min="14339" max="14339" width="14.85546875" style="83" customWidth="1"/>
    <col min="14340" max="14340" width="17.28515625" style="83" customWidth="1"/>
    <col min="14341" max="14341" width="20.28515625" style="83" customWidth="1"/>
    <col min="14342" max="14342" width="10.140625" style="83" bestFit="1" customWidth="1"/>
    <col min="14343" max="14343" width="9.140625" style="83"/>
    <col min="14344" max="14344" width="11.28515625" style="83" bestFit="1" customWidth="1"/>
    <col min="14345" max="14345" width="14" style="83" bestFit="1" customWidth="1"/>
    <col min="14346" max="14592" width="9.140625" style="83"/>
    <col min="14593" max="14593" width="17.7109375" style="83" customWidth="1"/>
    <col min="14594" max="14594" width="12.42578125" style="83" customWidth="1"/>
    <col min="14595" max="14595" width="14.85546875" style="83" customWidth="1"/>
    <col min="14596" max="14596" width="17.28515625" style="83" customWidth="1"/>
    <col min="14597" max="14597" width="20.28515625" style="83" customWidth="1"/>
    <col min="14598" max="14598" width="10.140625" style="83" bestFit="1" customWidth="1"/>
    <col min="14599" max="14599" width="9.140625" style="83"/>
    <col min="14600" max="14600" width="11.28515625" style="83" bestFit="1" customWidth="1"/>
    <col min="14601" max="14601" width="14" style="83" bestFit="1" customWidth="1"/>
    <col min="14602" max="14848" width="9.140625" style="83"/>
    <col min="14849" max="14849" width="17.7109375" style="83" customWidth="1"/>
    <col min="14850" max="14850" width="12.42578125" style="83" customWidth="1"/>
    <col min="14851" max="14851" width="14.85546875" style="83" customWidth="1"/>
    <col min="14852" max="14852" width="17.28515625" style="83" customWidth="1"/>
    <col min="14853" max="14853" width="20.28515625" style="83" customWidth="1"/>
    <col min="14854" max="14854" width="10.140625" style="83" bestFit="1" customWidth="1"/>
    <col min="14855" max="14855" width="9.140625" style="83"/>
    <col min="14856" max="14856" width="11.28515625" style="83" bestFit="1" customWidth="1"/>
    <col min="14857" max="14857" width="14" style="83" bestFit="1" customWidth="1"/>
    <col min="14858" max="15104" width="9.140625" style="83"/>
    <col min="15105" max="15105" width="17.7109375" style="83" customWidth="1"/>
    <col min="15106" max="15106" width="12.42578125" style="83" customWidth="1"/>
    <col min="15107" max="15107" width="14.85546875" style="83" customWidth="1"/>
    <col min="15108" max="15108" width="17.28515625" style="83" customWidth="1"/>
    <col min="15109" max="15109" width="20.28515625" style="83" customWidth="1"/>
    <col min="15110" max="15110" width="10.140625" style="83" bestFit="1" customWidth="1"/>
    <col min="15111" max="15111" width="9.140625" style="83"/>
    <col min="15112" max="15112" width="11.28515625" style="83" bestFit="1" customWidth="1"/>
    <col min="15113" max="15113" width="14" style="83" bestFit="1" customWidth="1"/>
    <col min="15114" max="15360" width="9.140625" style="83"/>
    <col min="15361" max="15361" width="17.7109375" style="83" customWidth="1"/>
    <col min="15362" max="15362" width="12.42578125" style="83" customWidth="1"/>
    <col min="15363" max="15363" width="14.85546875" style="83" customWidth="1"/>
    <col min="15364" max="15364" width="17.28515625" style="83" customWidth="1"/>
    <col min="15365" max="15365" width="20.28515625" style="83" customWidth="1"/>
    <col min="15366" max="15366" width="10.140625" style="83" bestFit="1" customWidth="1"/>
    <col min="15367" max="15367" width="9.140625" style="83"/>
    <col min="15368" max="15368" width="11.28515625" style="83" bestFit="1" customWidth="1"/>
    <col min="15369" max="15369" width="14" style="83" bestFit="1" customWidth="1"/>
    <col min="15370" max="15616" width="9.140625" style="83"/>
    <col min="15617" max="15617" width="17.7109375" style="83" customWidth="1"/>
    <col min="15618" max="15618" width="12.42578125" style="83" customWidth="1"/>
    <col min="15619" max="15619" width="14.85546875" style="83" customWidth="1"/>
    <col min="15620" max="15620" width="17.28515625" style="83" customWidth="1"/>
    <col min="15621" max="15621" width="20.28515625" style="83" customWidth="1"/>
    <col min="15622" max="15622" width="10.140625" style="83" bestFit="1" customWidth="1"/>
    <col min="15623" max="15623" width="9.140625" style="83"/>
    <col min="15624" max="15624" width="11.28515625" style="83" bestFit="1" customWidth="1"/>
    <col min="15625" max="15625" width="14" style="83" bestFit="1" customWidth="1"/>
    <col min="15626" max="15872" width="9.140625" style="83"/>
    <col min="15873" max="15873" width="17.7109375" style="83" customWidth="1"/>
    <col min="15874" max="15874" width="12.42578125" style="83" customWidth="1"/>
    <col min="15875" max="15875" width="14.85546875" style="83" customWidth="1"/>
    <col min="15876" max="15876" width="17.28515625" style="83" customWidth="1"/>
    <col min="15877" max="15877" width="20.28515625" style="83" customWidth="1"/>
    <col min="15878" max="15878" width="10.140625" style="83" bestFit="1" customWidth="1"/>
    <col min="15879" max="15879" width="9.140625" style="83"/>
    <col min="15880" max="15880" width="11.28515625" style="83" bestFit="1" customWidth="1"/>
    <col min="15881" max="15881" width="14" style="83" bestFit="1" customWidth="1"/>
    <col min="15882" max="16128" width="9.140625" style="83"/>
    <col min="16129" max="16129" width="17.7109375" style="83" customWidth="1"/>
    <col min="16130" max="16130" width="12.42578125" style="83" customWidth="1"/>
    <col min="16131" max="16131" width="14.85546875" style="83" customWidth="1"/>
    <col min="16132" max="16132" width="17.28515625" style="83" customWidth="1"/>
    <col min="16133" max="16133" width="20.28515625" style="83" customWidth="1"/>
    <col min="16134" max="16134" width="10.140625" style="83" bestFit="1" customWidth="1"/>
    <col min="16135" max="16135" width="9.140625" style="83"/>
    <col min="16136" max="16136" width="11.28515625" style="83" bestFit="1" customWidth="1"/>
    <col min="16137" max="16137" width="14" style="83" bestFit="1" customWidth="1"/>
    <col min="16138" max="16384" width="9.140625" style="83"/>
  </cols>
  <sheetData>
    <row r="1" spans="1:5" ht="20.25" customHeight="1">
      <c r="A1" s="113" t="s">
        <v>0</v>
      </c>
      <c r="B1" s="113"/>
      <c r="C1" s="113"/>
      <c r="D1" s="113"/>
      <c r="E1" s="113"/>
    </row>
    <row r="2" spans="1:5">
      <c r="A2" s="84"/>
      <c r="B2" s="84"/>
      <c r="C2" s="84"/>
      <c r="D2" s="84"/>
      <c r="E2" s="84"/>
    </row>
    <row r="3" spans="1:5" ht="15">
      <c r="A3" s="85" t="s">
        <v>57</v>
      </c>
      <c r="B3" s="4"/>
      <c r="C3" s="4"/>
      <c r="D3" s="4"/>
      <c r="E3" s="5"/>
    </row>
    <row r="4" spans="1:5" ht="15.75">
      <c r="A4" s="6"/>
      <c r="B4" s="6"/>
      <c r="C4" s="6"/>
      <c r="D4" s="6"/>
      <c r="E4" s="86"/>
    </row>
    <row r="5" spans="1:5">
      <c r="A5" s="8" t="s">
        <v>30</v>
      </c>
      <c r="B5" s="87"/>
      <c r="C5" s="110" t="s">
        <v>55</v>
      </c>
      <c r="D5" s="10"/>
      <c r="E5" s="88"/>
    </row>
    <row r="6" spans="1:5">
      <c r="A6" s="12" t="s">
        <v>31</v>
      </c>
      <c r="B6" s="89"/>
      <c r="C6" s="111" t="s">
        <v>32</v>
      </c>
      <c r="D6" s="14"/>
      <c r="E6" s="90"/>
    </row>
    <row r="7" spans="1:5">
      <c r="A7" s="12" t="s">
        <v>33</v>
      </c>
      <c r="B7" s="89"/>
      <c r="C7" s="111" t="s">
        <v>34</v>
      </c>
      <c r="D7" s="14"/>
      <c r="E7" s="90"/>
    </row>
    <row r="8" spans="1:5">
      <c r="A8" s="12" t="s">
        <v>35</v>
      </c>
      <c r="B8" s="89"/>
      <c r="C8" s="109">
        <v>1</v>
      </c>
      <c r="D8" s="14"/>
      <c r="E8" s="91"/>
    </row>
    <row r="9" spans="1:5" ht="13.5" customHeight="1">
      <c r="A9" s="6"/>
      <c r="B9" s="91"/>
      <c r="C9" s="92"/>
      <c r="D9" s="14"/>
      <c r="E9" s="91"/>
    </row>
    <row r="10" spans="1:5">
      <c r="A10" s="6"/>
      <c r="B10" s="6"/>
      <c r="C10" s="18"/>
      <c r="D10" s="14"/>
      <c r="E10" s="19" t="s">
        <v>36</v>
      </c>
    </row>
    <row r="11" spans="1:5">
      <c r="A11" s="91"/>
      <c r="B11" s="91"/>
      <c r="C11" s="20"/>
      <c r="D11" s="14"/>
      <c r="E11" s="21" t="s">
        <v>26</v>
      </c>
    </row>
    <row r="12" spans="1:5">
      <c r="A12" s="93" t="s">
        <v>37</v>
      </c>
      <c r="B12" s="94"/>
      <c r="C12" s="24"/>
      <c r="D12" s="14"/>
      <c r="E12" s="25"/>
    </row>
    <row r="13" spans="1:5">
      <c r="A13" s="26" t="s">
        <v>38</v>
      </c>
      <c r="B13" s="6"/>
      <c r="C13" s="27"/>
      <c r="D13" s="14"/>
      <c r="E13" s="107">
        <v>40000000</v>
      </c>
    </row>
    <row r="14" spans="1:5">
      <c r="A14" s="26" t="s">
        <v>39</v>
      </c>
      <c r="B14" s="29"/>
      <c r="C14" s="30"/>
      <c r="D14" s="14"/>
      <c r="E14" s="107">
        <v>600000</v>
      </c>
    </row>
    <row r="15" spans="1:5">
      <c r="A15" s="26" t="s">
        <v>40</v>
      </c>
      <c r="B15" s="29"/>
      <c r="C15" s="30"/>
      <c r="D15" s="14"/>
      <c r="E15" s="108">
        <v>5000000</v>
      </c>
    </row>
    <row r="16" spans="1:5">
      <c r="A16" s="26" t="s">
        <v>41</v>
      </c>
      <c r="B16" s="29"/>
      <c r="C16" s="30"/>
      <c r="D16" s="14"/>
      <c r="E16" s="31"/>
    </row>
    <row r="17" spans="1:18">
      <c r="A17" s="32" t="s">
        <v>42</v>
      </c>
      <c r="B17" s="33"/>
      <c r="C17" s="34"/>
      <c r="D17" s="14"/>
      <c r="E17" s="35">
        <f>SUM(E13:E16)-E14</f>
        <v>45000000</v>
      </c>
      <c r="O17" s="36"/>
      <c r="P17" s="36"/>
      <c r="Q17" s="36"/>
      <c r="R17" s="36"/>
    </row>
    <row r="18" spans="1:18">
      <c r="A18" s="37"/>
      <c r="B18" s="38"/>
      <c r="C18" s="39"/>
      <c r="D18" s="14"/>
      <c r="E18" s="40"/>
      <c r="O18" s="36"/>
      <c r="P18" s="36"/>
      <c r="Q18" s="36"/>
      <c r="R18" s="36"/>
    </row>
    <row r="19" spans="1:18">
      <c r="A19" s="32" t="s">
        <v>43</v>
      </c>
      <c r="B19" s="41"/>
      <c r="C19" s="42"/>
      <c r="D19" s="30"/>
      <c r="E19" s="43" t="s">
        <v>16</v>
      </c>
    </row>
    <row r="20" spans="1:18">
      <c r="A20" s="44" t="s">
        <v>44</v>
      </c>
      <c r="B20" s="45"/>
      <c r="C20" s="30"/>
      <c r="D20" s="30"/>
      <c r="E20" s="28">
        <f>IF($E$13&gt;29800000,29800000*8%,$E$13*8%)</f>
        <v>2384000</v>
      </c>
    </row>
    <row r="21" spans="1:18">
      <c r="A21" s="44" t="s">
        <v>45</v>
      </c>
      <c r="B21" s="45"/>
      <c r="C21" s="30"/>
      <c r="D21" s="30"/>
      <c r="E21" s="28">
        <f>IF($E$13&gt;29800000,29800000*1.5%,$E$13*1.5%)</f>
        <v>447000</v>
      </c>
    </row>
    <row r="22" spans="1:18">
      <c r="A22" s="44" t="s">
        <v>46</v>
      </c>
      <c r="B22" s="45"/>
      <c r="C22" s="30"/>
      <c r="D22" s="30"/>
      <c r="E22" s="28">
        <f>IF($E$13&gt;88400000,88400000*1%,$E$13*1%)</f>
        <v>400000</v>
      </c>
    </row>
    <row r="23" spans="1:18">
      <c r="A23" s="44" t="s">
        <v>47</v>
      </c>
      <c r="B23" s="29"/>
      <c r="C23" s="30"/>
      <c r="D23" s="30"/>
      <c r="E23" s="28">
        <v>11000000</v>
      </c>
    </row>
    <row r="24" spans="1:18">
      <c r="A24" s="44" t="s">
        <v>48</v>
      </c>
      <c r="B24" s="29"/>
      <c r="C24" s="30"/>
      <c r="D24" s="30"/>
      <c r="E24" s="46">
        <f>C8*4400000</f>
        <v>4400000</v>
      </c>
    </row>
    <row r="25" spans="1:18">
      <c r="A25" s="44"/>
      <c r="B25" s="29"/>
      <c r="C25" s="30"/>
      <c r="D25" s="30"/>
      <c r="E25" s="43" t="s">
        <v>16</v>
      </c>
    </row>
    <row r="26" spans="1:18">
      <c r="A26" s="47" t="s">
        <v>49</v>
      </c>
      <c r="B26" s="48"/>
      <c r="C26" s="94"/>
      <c r="D26" s="49"/>
      <c r="E26" s="35">
        <f>IF(E17-SUM(E20:E24)&lt;=0,0,E17-SUM(E20:E24))</f>
        <v>26369000</v>
      </c>
    </row>
    <row r="27" spans="1:18">
      <c r="A27" s="50"/>
      <c r="B27" s="6"/>
      <c r="C27" s="51"/>
      <c r="D27" s="52"/>
      <c r="E27" s="53"/>
      <c r="F27" s="95"/>
    </row>
    <row r="28" spans="1:18">
      <c r="A28" s="55"/>
      <c r="B28" s="55"/>
      <c r="C28" s="56" t="s">
        <v>50</v>
      </c>
      <c r="D28" s="57" t="s">
        <v>51</v>
      </c>
      <c r="E28" s="57" t="s">
        <v>52</v>
      </c>
    </row>
    <row r="29" spans="1:18">
      <c r="A29" s="6"/>
      <c r="B29" s="6"/>
      <c r="C29" s="58"/>
      <c r="D29" s="59" t="s">
        <v>26</v>
      </c>
      <c r="E29" s="60"/>
    </row>
    <row r="30" spans="1:18">
      <c r="A30" s="6"/>
      <c r="B30" s="6"/>
      <c r="C30" s="61">
        <v>0.05</v>
      </c>
      <c r="D30" s="62">
        <v>5000000</v>
      </c>
      <c r="E30" s="28">
        <f>IF(AND($E$26&lt;D30,$E$26&gt;=0),$E$26*C30,250000)</f>
        <v>250000</v>
      </c>
    </row>
    <row r="31" spans="1:18">
      <c r="A31" s="6"/>
      <c r="B31" s="6"/>
      <c r="C31" s="61">
        <v>0.1</v>
      </c>
      <c r="D31" s="62">
        <v>10000000</v>
      </c>
      <c r="E31" s="28">
        <f>IF(AND($E$26&gt;=D30,$E$26&lt;D31),($E$26-D30)*C31,IF($E$26&lt;D30,0,500000))</f>
        <v>500000</v>
      </c>
    </row>
    <row r="32" spans="1:18">
      <c r="A32" s="6"/>
      <c r="B32" s="6"/>
      <c r="C32" s="61">
        <v>0.15</v>
      </c>
      <c r="D32" s="62">
        <v>18000000</v>
      </c>
      <c r="E32" s="28">
        <f>IF(AND($E$26&gt;=D31,$E$26&lt;D32),($E$26-D31)*C32,IF($E$26&lt;D31,0,1200000))</f>
        <v>1200000</v>
      </c>
    </row>
    <row r="33" spans="1:256">
      <c r="A33" s="6"/>
      <c r="B33" s="6"/>
      <c r="C33" s="61">
        <v>0.2</v>
      </c>
      <c r="D33" s="62">
        <v>32000000</v>
      </c>
      <c r="E33" s="46">
        <f>IF(AND($E$26&gt;=D32,$E$26&lt;D33),($E$26-D32)*C33,IF($E$26&lt;D32,0,2800000))</f>
        <v>1673800</v>
      </c>
    </row>
    <row r="34" spans="1:256">
      <c r="A34" s="6"/>
      <c r="B34" s="6"/>
      <c r="C34" s="61">
        <v>0.25</v>
      </c>
      <c r="D34" s="63">
        <v>52000000</v>
      </c>
      <c r="E34" s="46">
        <f>IF(AND($E$26&gt;=D33,$E$26&lt;D34),($E$26-D33)*C34,IF($E$26&lt;D33,0,5000000))</f>
        <v>0</v>
      </c>
      <c r="H34" s="96"/>
      <c r="I34" s="97"/>
    </row>
    <row r="35" spans="1:256">
      <c r="A35" s="6"/>
      <c r="B35" s="6"/>
      <c r="C35" s="61">
        <v>0.3</v>
      </c>
      <c r="D35" s="63">
        <v>80000000</v>
      </c>
      <c r="E35" s="46">
        <f>IF(AND($E$26&gt;=D34,$E$26&lt;D35),($E$26-D34)*C35,IF($E$26&lt;D34,0,8400000))</f>
        <v>0</v>
      </c>
    </row>
    <row r="36" spans="1:256">
      <c r="A36" s="6"/>
      <c r="B36" s="6"/>
      <c r="C36" s="66">
        <v>0.35</v>
      </c>
      <c r="D36" s="67" t="s">
        <v>27</v>
      </c>
      <c r="E36" s="46">
        <f>IF(AND($E$26&gt;=D35,$E$26&lt;D36),($E$26-D35)*C36,IF($E$26&lt;D35,0,500000))</f>
        <v>0</v>
      </c>
    </row>
    <row r="37" spans="1:256">
      <c r="A37" s="6"/>
      <c r="B37" s="6"/>
      <c r="C37" s="68"/>
      <c r="D37" s="69"/>
      <c r="E37" s="70"/>
    </row>
    <row r="38" spans="1:256">
      <c r="A38" s="71" t="s">
        <v>53</v>
      </c>
      <c r="B38" s="71"/>
      <c r="C38" s="72"/>
      <c r="D38" s="14"/>
      <c r="E38" s="73">
        <f>SUM(E30:E37)</f>
        <v>3623800</v>
      </c>
    </row>
    <row r="39" spans="1:256">
      <c r="A39" s="29"/>
      <c r="B39" s="29"/>
      <c r="C39" s="18"/>
      <c r="D39" s="14"/>
      <c r="E39" s="74"/>
      <c r="F39" s="96"/>
      <c r="IV39" s="95"/>
    </row>
    <row r="40" spans="1:256">
      <c r="A40" s="6"/>
      <c r="B40" s="29"/>
      <c r="C40" s="18"/>
      <c r="D40" s="14"/>
      <c r="E40" s="75"/>
      <c r="IV40" s="95"/>
    </row>
    <row r="41" spans="1:256">
      <c r="A41" s="71" t="s">
        <v>54</v>
      </c>
      <c r="B41" s="71"/>
      <c r="C41" s="72"/>
      <c r="D41" s="14"/>
      <c r="E41" s="76">
        <f>E13+E14+E15-E20-E21-E22-E38</f>
        <v>38745200</v>
      </c>
      <c r="F41" s="96"/>
      <c r="IV41" s="95"/>
    </row>
    <row r="42" spans="1:256">
      <c r="A42" s="77"/>
      <c r="B42" s="78"/>
      <c r="C42" s="79"/>
      <c r="D42" s="80"/>
      <c r="E42" s="98"/>
      <c r="F42" s="96"/>
      <c r="IV42" s="95"/>
    </row>
    <row r="43" spans="1:256">
      <c r="A43" s="6"/>
      <c r="B43" s="6"/>
      <c r="C43" s="18"/>
      <c r="D43" s="14"/>
      <c r="E43" s="91"/>
    </row>
    <row r="44" spans="1:256">
      <c r="A44" s="91"/>
      <c r="B44" s="91"/>
      <c r="C44" s="45"/>
      <c r="D44" s="91"/>
      <c r="E44" s="91"/>
    </row>
    <row r="45" spans="1:256" ht="15" customHeight="1">
      <c r="A45" s="91"/>
      <c r="B45" s="91"/>
      <c r="C45" s="82"/>
      <c r="D45" s="91"/>
      <c r="E45" s="91"/>
    </row>
    <row r="46" spans="1:256" ht="15" customHeight="1">
      <c r="A46" s="91"/>
      <c r="B46" s="91"/>
      <c r="C46" s="45"/>
      <c r="D46" s="91"/>
      <c r="E46" s="91"/>
    </row>
  </sheetData>
  <mergeCells count="1">
    <mergeCell ref="A1:E1"/>
  </mergeCells>
  <pageMargins left="1" right="0.75" top="1" bottom="0.25" header="0.5" footer="0.5"/>
  <pageSetup paperSize="9" scale="8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Sample-VN</vt:lpstr>
      <vt:lpstr>Sample-EN</vt:lpstr>
      <vt:lpstr>'Sample-EN'!Print_Area</vt:lpstr>
      <vt:lpstr>'Sample-VN'!Print_Area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Tuyet-Suong</dc:creator>
  <cp:lastModifiedBy>Nguyen, Sonia</cp:lastModifiedBy>
  <cp:lastPrinted>2021-08-01T09:07:08Z</cp:lastPrinted>
  <dcterms:created xsi:type="dcterms:W3CDTF">2021-08-01T06:55:59Z</dcterms:created>
  <dcterms:modified xsi:type="dcterms:W3CDTF">2021-08-01T09:08:55Z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5c9e18-d393-4470-8b67-9616c62ec31f_Enabled">
    <vt:lpwstr>true</vt:lpwstr>
  </property>
  <property fmtid="{D5CDD505-2E9C-101B-9397-08002B2CF9AE}" pid="3" name="MSIP_Label_705c9e18-d393-4470-8b67-9616c62ec31f_SetDate">
    <vt:lpwstr>2021-08-01T06:55:59Z</vt:lpwstr>
  </property>
  <property fmtid="{D5CDD505-2E9C-101B-9397-08002B2CF9AE}" pid="4" name="MSIP_Label_705c9e18-d393-4470-8b67-9616c62ec31f_Method">
    <vt:lpwstr>Standard</vt:lpwstr>
  </property>
  <property fmtid="{D5CDD505-2E9C-101B-9397-08002B2CF9AE}" pid="5" name="MSIP_Label_705c9e18-d393-4470-8b67-9616c62ec31f_Name">
    <vt:lpwstr>705c9e18-d393-4470-8b67-9616c62ec31f</vt:lpwstr>
  </property>
  <property fmtid="{D5CDD505-2E9C-101B-9397-08002B2CF9AE}" pid="6" name="MSIP_Label_705c9e18-d393-4470-8b67-9616c62ec31f_SiteId">
    <vt:lpwstr>c5d1e823-e2b8-46bf-92ff-84f54313e0a5</vt:lpwstr>
  </property>
  <property fmtid="{D5CDD505-2E9C-101B-9397-08002B2CF9AE}" pid="7" name="MSIP_Label_705c9e18-d393-4470-8b67-9616c62ec31f_ActionId">
    <vt:lpwstr>ab1a54aa-77da-43fb-9f16-c34d1617e227</vt:lpwstr>
  </property>
  <property fmtid="{D5CDD505-2E9C-101B-9397-08002B2CF9AE}" pid="8" name="MSIP_Label_705c9e18-d393-4470-8b67-9616c62ec31f_ContentBits">
    <vt:lpwstr>0</vt:lpwstr>
  </property>
</Properties>
</file>